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45 сесія\Бюджет_звіт за І півріччя 2025р\"/>
    </mc:Choice>
  </mc:AlternateContent>
  <xr:revisionPtr revIDLastSave="0" documentId="13_ncr:1_{0E7BA26F-40C8-44C3-A58B-6FCF1BBD251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1'!$A$1:$G$46</definedName>
    <definedName name="Print_Area_0_0" localSheetId="0">'дод 1'!$A$1:$G$46</definedName>
    <definedName name="_xlnm.Print_Area" localSheetId="0">'дод 1'!$A$1:$G$46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 s="1"/>
  <c r="G37" i="1"/>
  <c r="G36" i="1" s="1"/>
  <c r="G19" i="1"/>
  <c r="G18" i="1" s="1"/>
  <c r="G17" i="1" s="1"/>
  <c r="F18" i="1"/>
  <c r="F17" i="1" s="1"/>
  <c r="D18" i="1"/>
  <c r="D17" i="1" s="1"/>
  <c r="E18" i="1"/>
  <c r="E17" i="1" s="1"/>
  <c r="C18" i="1"/>
  <c r="C17" i="1" s="1"/>
  <c r="D36" i="1"/>
  <c r="E36" i="1"/>
  <c r="C36" i="1"/>
  <c r="G31" i="1"/>
  <c r="G30" i="1" s="1"/>
  <c r="F31" i="1"/>
  <c r="F30" i="1" s="1"/>
  <c r="D30" i="1"/>
  <c r="E30" i="1"/>
  <c r="C30" i="1"/>
  <c r="G39" i="1" l="1"/>
  <c r="G38" i="1" s="1"/>
  <c r="G40" i="1" s="1"/>
  <c r="F39" i="1"/>
  <c r="F38" i="1" s="1"/>
  <c r="D38" i="1"/>
  <c r="D40" i="1" s="1"/>
  <c r="E38" i="1"/>
  <c r="E40" i="1" s="1"/>
  <c r="C38" i="1"/>
  <c r="C40" i="1" s="1"/>
  <c r="G33" i="1"/>
  <c r="G32" i="1" s="1"/>
  <c r="F33" i="1"/>
  <c r="F32" i="1" s="1"/>
  <c r="D32" i="1"/>
  <c r="E32" i="1"/>
  <c r="C32" i="1"/>
  <c r="C34" i="1" s="1"/>
  <c r="F23" i="1"/>
  <c r="F22" i="1" s="1"/>
  <c r="F21" i="1" s="1"/>
  <c r="F20" i="1" s="1"/>
  <c r="F14" i="1"/>
  <c r="G23" i="1"/>
  <c r="G22" i="1" s="1"/>
  <c r="G21" i="1" s="1"/>
  <c r="G20" i="1" s="1"/>
  <c r="G24" i="1" s="1"/>
  <c r="D22" i="1"/>
  <c r="D21" i="1" s="1"/>
  <c r="D20" i="1" s="1"/>
  <c r="D24" i="1" s="1"/>
  <c r="E22" i="1"/>
  <c r="E21" i="1" s="1"/>
  <c r="E20" i="1" s="1"/>
  <c r="E24" i="1" s="1"/>
  <c r="C22" i="1"/>
  <c r="C21" i="1" s="1"/>
  <c r="C20" i="1" s="1"/>
  <c r="C24" i="1" s="1"/>
  <c r="G29" i="1"/>
  <c r="F29" i="1"/>
  <c r="E28" i="1"/>
  <c r="D28" i="1"/>
  <c r="D34" i="1" s="1"/>
  <c r="C28" i="1"/>
  <c r="G14" i="1"/>
  <c r="E13" i="1"/>
  <c r="D13" i="1"/>
  <c r="C13" i="1"/>
  <c r="G12" i="1"/>
  <c r="F12" i="1"/>
  <c r="E11" i="1"/>
  <c r="D11" i="1"/>
  <c r="C11" i="1"/>
  <c r="E34" i="1" l="1"/>
  <c r="F24" i="1"/>
  <c r="F40" i="1"/>
  <c r="C41" i="1"/>
  <c r="C10" i="1"/>
  <c r="C15" i="1" s="1"/>
  <c r="G28" i="1"/>
  <c r="G11" i="1"/>
  <c r="D10" i="1"/>
  <c r="D15" i="1" s="1"/>
  <c r="E10" i="1"/>
  <c r="E15" i="1" s="1"/>
  <c r="F13" i="1"/>
  <c r="G13" i="1"/>
  <c r="F11" i="1"/>
  <c r="F28" i="1"/>
  <c r="G34" i="1" l="1"/>
  <c r="F34" i="1"/>
  <c r="E41" i="1"/>
  <c r="D41" i="1"/>
  <c r="D25" i="1"/>
  <c r="C25" i="1"/>
  <c r="F10" i="1"/>
  <c r="F15" i="1" s="1"/>
  <c r="G10" i="1"/>
  <c r="G15" i="1" s="1"/>
  <c r="E25" i="1"/>
  <c r="G25" i="1" l="1"/>
  <c r="F25" i="1"/>
  <c r="G41" i="1"/>
  <c r="F41" i="1"/>
</calcChain>
</file>

<file path=xl/sharedStrings.xml><?xml version="1.0" encoding="utf-8"?>
<sst xmlns="http://schemas.openxmlformats.org/spreadsheetml/2006/main" count="60" uniqueCount="50">
  <si>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</si>
  <si>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</si>
  <si>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</si>
  <si>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</si>
  <si>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</si>
  <si>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</si>
  <si>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</si>
  <si>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</si>
  <si>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</si>
  <si>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</si>
  <si>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</si>
  <si>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</si>
  <si>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</si>
  <si>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</si>
  <si>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</si>
  <si>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</si>
  <si>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</si>
  <si>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</si>
  <si>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</si>
  <si>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</si>
  <si>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</si>
  <si>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</si>
  <si>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</si>
  <si>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</si>
  <si>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</si>
  <si>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</si>
  <si>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</si>
  <si>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</si>
  <si>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</si>
  <si>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</si>
  <si>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Наталія НІКОЛАЄНКО</t>
  </si>
  <si>
    <t xml:space="preserve">Інша діяльність </t>
  </si>
  <si>
    <t>Заходи та роботи з територіальної оборони</t>
  </si>
  <si>
    <t>8000</t>
  </si>
  <si>
    <t>Інша діяльність</t>
  </si>
  <si>
    <t>8240</t>
  </si>
  <si>
    <t>Неподаткові надходження</t>
  </si>
  <si>
    <t>Інші джерела власних надходжень бюджетних установ</t>
  </si>
  <si>
    <t>Надходження, отримають бюджетні установи від підприємств, організацій, фізиних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</si>
  <si>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Звіт про виконання районного бюджету Ізюмського району за І півріччя 2025 року</t>
  </si>
  <si>
    <t xml:space="preserve">Затверджено місцевою радою на січень - червень 2025 року  з урахування змін </t>
  </si>
  <si>
    <t>Виконання до затвердженого  з урахуванням змін за січень - червень 2025 року                                (%)</t>
  </si>
  <si>
    <t>Відхилення до затвердженого плану з урахуванням змін за січень - червень 2025 року                    (+/- )</t>
  </si>
  <si>
    <t>Субвенції з державного бюджету місцевим бюджетам</t>
  </si>
  <si>
    <t>7693</t>
  </si>
  <si>
    <t>Інші заходи, пов'язані з економічною діяльністю</t>
  </si>
  <si>
    <t xml:space="preserve">                                    (XLV сесія VIII скликання)</t>
  </si>
  <si>
    <t>Заступник голови районної ради</t>
  </si>
  <si>
    <t xml:space="preserve">                          Сергій ШУТЬКО</t>
  </si>
  <si>
    <t>від 08.08.2025 року №357-VIII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</si>
</sst>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4" fillId="0" borderId="0">
      <protection locked="0"/>
    </xf>
    <xf numFmtId="0" fontId="15" fillId="0" borderId="0">
      <protection locked="0"/>
    </xf>
  </cellStyleXfs>
  <cellXfs count="129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8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1" fontId="5" fillId="0" borderId="9" xfId="1" applyNumberFormat="1" applyFont="1" applyBorder="1" applyAlignment="1" applyProtection="1">
      <alignment horizontal="center" vertical="center" wrapText="1"/>
    </xf>
    <xf numFmtId="0" fontId="20" fillId="0" borderId="0" xfId="0" applyFont="1" applyAlignment="1"/>
    <xf numFmtId="164" fontId="20" fillId="0" borderId="0" xfId="0" applyNumberFormat="1" applyFont="1" applyAlignment="1"/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1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8" fillId="0" borderId="26" xfId="0" applyNumberFormat="1" applyFont="1" applyBorder="1" applyAlignment="1" applyProtection="1">
      <alignment horizontal="center" vertical="center" wrapText="1"/>
      <protection locked="0"/>
    </xf>
    <xf numFmtId="3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49" fontId="17" fillId="0" borderId="2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3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" fontId="8" fillId="0" borderId="21" xfId="1" applyNumberFormat="1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3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3" fontId="17" fillId="0" borderId="21" xfId="0" applyNumberFormat="1" applyFont="1" applyBorder="1" applyAlignment="1" applyProtection="1">
      <alignment horizontal="center" vertical="center" wrapText="1"/>
      <protection locked="0"/>
    </xf>
    <xf numFmtId="3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22" xfId="0" applyNumberFormat="1" applyFont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0" borderId="41" xfId="0" applyNumberFormat="1" applyFont="1" applyBorder="1" applyAlignment="1" applyProtection="1">
      <alignment horizontal="center" vertical="center" wrapText="1"/>
      <protection locked="0"/>
    </xf>
    <xf numFmtId="3" fontId="16" fillId="0" borderId="24" xfId="0" applyNumberFormat="1" applyFont="1" applyBorder="1" applyAlignment="1" applyProtection="1">
      <alignment horizontal="center" vertical="center" wrapText="1"/>
      <protection locked="0"/>
    </xf>
    <xf numFmtId="1" fontId="19" fillId="0" borderId="24" xfId="0" applyNumberFormat="1" applyFont="1" applyBorder="1" applyAlignment="1">
      <alignment horizontal="center" vertical="center" wrapText="1"/>
    </xf>
    <xf numFmtId="3" fontId="16" fillId="0" borderId="42" xfId="0" applyNumberFormat="1" applyFont="1" applyBorder="1" applyAlignment="1" applyProtection="1">
      <alignment horizontal="center" vertical="center" wrapText="1"/>
      <protection locked="0"/>
    </xf>
    <xf numFmtId="3" fontId="18" fillId="0" borderId="8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7" xfId="1" applyNumberFormat="1" applyFont="1" applyBorder="1" applyAlignment="1" applyProtection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14" fillId="0" borderId="0" xfId="0" applyFont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3" fontId="18" fillId="0" borderId="3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0" xfId="0" applyFont="1">
      <alignment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wrapText="1"/>
    </xf>
    <xf numFmtId="1" fontId="23" fillId="0" borderId="0" xfId="0" applyNumberFormat="1" applyFont="1" applyAlignment="1"/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24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 applyProtection="1">
      <alignment horizontal="center" vertical="center" wrapText="1"/>
      <protection locked="0"/>
    </xf>
    <xf numFmtId="1" fontId="18" fillId="0" borderId="3" xfId="1" applyNumberFormat="1" applyFont="1" applyBorder="1" applyAlignment="1" applyProtection="1">
      <alignment horizontal="center" vertical="center" wrapText="1"/>
    </xf>
    <xf numFmtId="3" fontId="11" fillId="0" borderId="24" xfId="0" applyNumberFormat="1" applyFont="1" applyBorder="1" applyAlignment="1" applyProtection="1">
      <alignment horizontal="center" vertical="center" wrapText="1"/>
      <protection locked="0"/>
    </xf>
    <xf numFmtId="3" fontId="11" fillId="0" borderId="28" xfId="0" applyNumberFormat="1" applyFont="1" applyBorder="1" applyAlignment="1" applyProtection="1">
      <alignment horizontal="center" vertical="center" wrapText="1"/>
      <protection locked="0"/>
    </xf>
    <xf numFmtId="3" fontId="16" fillId="0" borderId="28" xfId="0" applyNumberFormat="1" applyFont="1" applyBorder="1" applyAlignment="1" applyProtection="1">
      <alignment horizontal="center" vertical="center" wrapText="1"/>
      <protection locked="0"/>
    </xf>
    <xf numFmtId="3" fontId="17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33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="90" zoomScaleNormal="90" workbookViewId="0">
      <selection activeCell="F3" sqref="F3:G3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1026" x14ac:dyDescent="0.3">
      <c r="F1" s="3" t="s">
        <v>0</v>
      </c>
    </row>
    <row r="2" spans="1:1026" x14ac:dyDescent="0.3">
      <c r="F2" s="4" t="s">
        <v>1</v>
      </c>
    </row>
    <row r="3" spans="1:1026" ht="15.75" customHeight="1" x14ac:dyDescent="0.3">
      <c r="F3" s="114" t="s">
        <v>49</v>
      </c>
      <c r="G3" s="115"/>
    </row>
    <row r="4" spans="1:1026" ht="18" customHeight="1" x14ac:dyDescent="0.3">
      <c r="A4" s="113"/>
      <c r="B4" s="113"/>
      <c r="C4" s="113"/>
      <c r="D4" s="5"/>
      <c r="E4" s="112" t="s">
        <v>46</v>
      </c>
      <c r="F4" s="112"/>
      <c r="G4" s="112"/>
    </row>
    <row r="5" spans="1:1026" ht="29.25" customHeight="1" x14ac:dyDescent="0.4">
      <c r="A5" s="125" t="s">
        <v>39</v>
      </c>
      <c r="B5" s="125"/>
      <c r="C5" s="125"/>
      <c r="D5" s="125"/>
      <c r="E5" s="125"/>
      <c r="F5" s="125"/>
      <c r="G5" s="125"/>
    </row>
    <row r="6" spans="1:1026" ht="16.5" customHeight="1" thickBot="1" x14ac:dyDescent="0.4">
      <c r="A6" s="6"/>
      <c r="B6" s="6"/>
      <c r="C6" s="7"/>
      <c r="D6" s="7"/>
      <c r="E6" s="7"/>
      <c r="G6" s="8" t="s">
        <v>2</v>
      </c>
    </row>
    <row r="7" spans="1:1026" ht="153.44999999999999" customHeight="1" thickBot="1" x14ac:dyDescent="0.35">
      <c r="A7" s="18" t="s">
        <v>3</v>
      </c>
      <c r="B7" s="19" t="s">
        <v>4</v>
      </c>
      <c r="C7" s="20" t="s">
        <v>5</v>
      </c>
      <c r="D7" s="21" t="s">
        <v>40</v>
      </c>
      <c r="E7" s="20" t="s">
        <v>6</v>
      </c>
      <c r="F7" s="21" t="s">
        <v>41</v>
      </c>
      <c r="G7" s="22" t="s">
        <v>42</v>
      </c>
    </row>
    <row r="8" spans="1:1026" ht="27.75" customHeight="1" thickBot="1" x14ac:dyDescent="0.35">
      <c r="A8" s="119" t="s">
        <v>29</v>
      </c>
      <c r="B8" s="120"/>
      <c r="C8" s="120"/>
      <c r="D8" s="120"/>
      <c r="E8" s="120"/>
      <c r="F8" s="120"/>
      <c r="G8" s="121"/>
    </row>
    <row r="9" spans="1:1026" ht="23.25" customHeight="1" thickBot="1" x14ac:dyDescent="0.35">
      <c r="A9" s="116" t="s">
        <v>16</v>
      </c>
      <c r="B9" s="117"/>
      <c r="C9" s="117"/>
      <c r="D9" s="117"/>
      <c r="E9" s="117"/>
      <c r="F9" s="117"/>
      <c r="G9" s="118"/>
    </row>
    <row r="10" spans="1:1026" ht="24" customHeight="1" thickBot="1" x14ac:dyDescent="0.35">
      <c r="A10" s="51">
        <v>40000000</v>
      </c>
      <c r="B10" s="52" t="s">
        <v>7</v>
      </c>
      <c r="C10" s="54">
        <f>C11+C13</f>
        <v>2594003</v>
      </c>
      <c r="D10" s="54">
        <f>D11+D13</f>
        <v>1706406</v>
      </c>
      <c r="E10" s="54">
        <f>E11+E13</f>
        <v>1603501</v>
      </c>
      <c r="F10" s="46">
        <f>E10/D10*100</f>
        <v>93.969489089935223</v>
      </c>
      <c r="G10" s="55">
        <f>E10-D10</f>
        <v>-102905</v>
      </c>
    </row>
    <row r="11" spans="1:1026" ht="33" customHeight="1" x14ac:dyDescent="0.3">
      <c r="A11" s="49">
        <v>41030000</v>
      </c>
      <c r="B11" s="50" t="s">
        <v>43</v>
      </c>
      <c r="C11" s="23">
        <f>C12</f>
        <v>1407300</v>
      </c>
      <c r="D11" s="23">
        <f>D12</f>
        <v>703800</v>
      </c>
      <c r="E11" s="23">
        <f>E12</f>
        <v>703800</v>
      </c>
      <c r="F11" s="15">
        <f t="shared" ref="F11:F13" si="0">E11/D11*100</f>
        <v>100</v>
      </c>
      <c r="G11" s="24">
        <f t="shared" ref="G11:G14" si="1">E11-D11</f>
        <v>0</v>
      </c>
    </row>
    <row r="12" spans="1:1026" ht="66" customHeight="1" thickBot="1" x14ac:dyDescent="0.35">
      <c r="A12" s="48">
        <v>41030600</v>
      </c>
      <c r="B12" s="56" t="s">
        <v>9</v>
      </c>
      <c r="C12" s="57">
        <v>1407300</v>
      </c>
      <c r="D12" s="57">
        <v>703800</v>
      </c>
      <c r="E12" s="57">
        <v>703800</v>
      </c>
      <c r="F12" s="9">
        <f t="shared" si="0"/>
        <v>100</v>
      </c>
      <c r="G12" s="25">
        <f t="shared" si="1"/>
        <v>0</v>
      </c>
    </row>
    <row r="13" spans="1:1026" ht="35.4" thickBot="1" x14ac:dyDescent="0.35">
      <c r="A13" s="51">
        <v>41050000</v>
      </c>
      <c r="B13" s="52" t="s">
        <v>8</v>
      </c>
      <c r="C13" s="26">
        <f>SUM(C14:C14)</f>
        <v>1186703</v>
      </c>
      <c r="D13" s="26">
        <f t="shared" ref="D13:E13" si="2">SUM(D14:D14)</f>
        <v>1002606</v>
      </c>
      <c r="E13" s="26">
        <f t="shared" si="2"/>
        <v>899701</v>
      </c>
      <c r="F13" s="46">
        <f t="shared" si="0"/>
        <v>89.736247339433433</v>
      </c>
      <c r="G13" s="55">
        <f t="shared" si="1"/>
        <v>-102905</v>
      </c>
    </row>
    <row r="14" spans="1:1026" ht="33" customHeight="1" thickBot="1" x14ac:dyDescent="0.35">
      <c r="A14" s="58">
        <v>41053900</v>
      </c>
      <c r="B14" s="59" t="s">
        <v>10</v>
      </c>
      <c r="C14" s="29">
        <v>1186703</v>
      </c>
      <c r="D14" s="29">
        <v>1002606</v>
      </c>
      <c r="E14" s="60">
        <v>899701</v>
      </c>
      <c r="F14" s="53">
        <f>E14/D14*100</f>
        <v>89.736247339433433</v>
      </c>
      <c r="G14" s="61">
        <f t="shared" si="1"/>
        <v>-102905</v>
      </c>
    </row>
    <row r="15" spans="1:1026" s="91" customFormat="1" ht="32.25" customHeight="1" thickBot="1" x14ac:dyDescent="0.35">
      <c r="A15" s="86"/>
      <c r="B15" s="87" t="s">
        <v>11</v>
      </c>
      <c r="C15" s="88">
        <f>C10</f>
        <v>2594003</v>
      </c>
      <c r="D15" s="88">
        <f t="shared" ref="D15:G15" si="3">D10</f>
        <v>1706406</v>
      </c>
      <c r="E15" s="88">
        <f t="shared" si="3"/>
        <v>1603501</v>
      </c>
      <c r="F15" s="88">
        <f t="shared" si="3"/>
        <v>93.969489089935223</v>
      </c>
      <c r="G15" s="88">
        <f t="shared" si="3"/>
        <v>-102905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</row>
    <row r="16" spans="1:1026" ht="32.25" customHeight="1" thickBot="1" x14ac:dyDescent="0.35">
      <c r="A16" s="122" t="s">
        <v>12</v>
      </c>
      <c r="B16" s="123"/>
      <c r="C16" s="123"/>
      <c r="D16" s="123"/>
      <c r="E16" s="123"/>
      <c r="F16" s="123"/>
      <c r="G16" s="124"/>
    </row>
    <row r="17" spans="1:1026" ht="32.25" customHeight="1" thickBot="1" x14ac:dyDescent="0.35">
      <c r="A17" s="51">
        <v>20000000</v>
      </c>
      <c r="B17" s="52" t="s">
        <v>36</v>
      </c>
      <c r="C17" s="100">
        <f>C18</f>
        <v>0</v>
      </c>
      <c r="D17" s="100">
        <f t="shared" ref="D17:G17" si="4">D18</f>
        <v>0</v>
      </c>
      <c r="E17" s="100">
        <f t="shared" si="4"/>
        <v>507895</v>
      </c>
      <c r="F17" s="100">
        <f t="shared" si="4"/>
        <v>0</v>
      </c>
      <c r="G17" s="101">
        <f t="shared" si="4"/>
        <v>507895</v>
      </c>
    </row>
    <row r="18" spans="1:1026" s="84" customFormat="1" ht="39" customHeight="1" thickBot="1" x14ac:dyDescent="0.35">
      <c r="A18" s="81">
        <v>25020000</v>
      </c>
      <c r="B18" s="82" t="s">
        <v>37</v>
      </c>
      <c r="C18" s="74">
        <f>C19</f>
        <v>0</v>
      </c>
      <c r="D18" s="74">
        <f t="shared" ref="D18:G18" si="5">D19</f>
        <v>0</v>
      </c>
      <c r="E18" s="74">
        <f t="shared" si="5"/>
        <v>507895</v>
      </c>
      <c r="F18" s="74">
        <f t="shared" si="5"/>
        <v>0</v>
      </c>
      <c r="G18" s="102">
        <f t="shared" si="5"/>
        <v>507895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</row>
    <row r="19" spans="1:1026" s="84" customFormat="1" ht="112.5" customHeight="1" thickBot="1" x14ac:dyDescent="0.35">
      <c r="A19" s="85">
        <v>25020200</v>
      </c>
      <c r="B19" s="67" t="s">
        <v>38</v>
      </c>
      <c r="C19" s="103">
        <v>0</v>
      </c>
      <c r="D19" s="103">
        <v>0</v>
      </c>
      <c r="E19" s="103">
        <v>507895</v>
      </c>
      <c r="F19" s="65">
        <v>0</v>
      </c>
      <c r="G19" s="66">
        <f>E19-D19</f>
        <v>507895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</row>
    <row r="20" spans="1:1026" ht="32.25" customHeight="1" thickBot="1" x14ac:dyDescent="0.35">
      <c r="A20" s="51">
        <v>40000000</v>
      </c>
      <c r="B20" s="52" t="s">
        <v>7</v>
      </c>
      <c r="C20" s="62">
        <f>SUM(C21)</f>
        <v>2472000</v>
      </c>
      <c r="D20" s="62">
        <f t="shared" ref="D20:G20" si="6">SUM(D21)</f>
        <v>2472000</v>
      </c>
      <c r="E20" s="62">
        <f t="shared" si="6"/>
        <v>2411696</v>
      </c>
      <c r="F20" s="62">
        <f t="shared" si="6"/>
        <v>97.560517799352752</v>
      </c>
      <c r="G20" s="63">
        <f t="shared" si="6"/>
        <v>-60304</v>
      </c>
    </row>
    <row r="21" spans="1:1026" ht="32.25" customHeight="1" thickBot="1" x14ac:dyDescent="0.35">
      <c r="A21" s="51">
        <v>41000000</v>
      </c>
      <c r="B21" s="52" t="s">
        <v>28</v>
      </c>
      <c r="C21" s="62">
        <f>SUM(C22)</f>
        <v>2472000</v>
      </c>
      <c r="D21" s="62">
        <f t="shared" ref="D21:G21" si="7">SUM(D22)</f>
        <v>2472000</v>
      </c>
      <c r="E21" s="62">
        <f t="shared" si="7"/>
        <v>2411696</v>
      </c>
      <c r="F21" s="62">
        <f t="shared" si="7"/>
        <v>97.560517799352752</v>
      </c>
      <c r="G21" s="63">
        <f t="shared" si="7"/>
        <v>-60304</v>
      </c>
    </row>
    <row r="22" spans="1:1026" ht="40.5" customHeight="1" thickBot="1" x14ac:dyDescent="0.35">
      <c r="A22" s="51">
        <v>41050000</v>
      </c>
      <c r="B22" s="52" t="s">
        <v>8</v>
      </c>
      <c r="C22" s="62">
        <f>SUM(C23)</f>
        <v>2472000</v>
      </c>
      <c r="D22" s="62">
        <f t="shared" ref="D22:G22" si="8">SUM(D23)</f>
        <v>2472000</v>
      </c>
      <c r="E22" s="62">
        <f t="shared" si="8"/>
        <v>2411696</v>
      </c>
      <c r="F22" s="62">
        <f t="shared" si="8"/>
        <v>97.560517799352752</v>
      </c>
      <c r="G22" s="63">
        <f t="shared" si="8"/>
        <v>-60304</v>
      </c>
    </row>
    <row r="23" spans="1:1026" ht="32.25" customHeight="1" thickBot="1" x14ac:dyDescent="0.35">
      <c r="A23" s="64">
        <v>41053900</v>
      </c>
      <c r="B23" s="67" t="s">
        <v>10</v>
      </c>
      <c r="C23" s="65">
        <v>2472000</v>
      </c>
      <c r="D23" s="65">
        <v>2472000</v>
      </c>
      <c r="E23" s="65">
        <v>2411696</v>
      </c>
      <c r="F23" s="65">
        <f>E23/D23*100</f>
        <v>97.560517799352752</v>
      </c>
      <c r="G23" s="66">
        <f>E23-D23</f>
        <v>-60304</v>
      </c>
    </row>
    <row r="24" spans="1:1026" s="91" customFormat="1" ht="33.75" customHeight="1" thickBot="1" x14ac:dyDescent="0.35">
      <c r="A24" s="68"/>
      <c r="B24" s="92" t="s">
        <v>13</v>
      </c>
      <c r="C24" s="88">
        <f>C17+C20</f>
        <v>2472000</v>
      </c>
      <c r="D24" s="88">
        <f t="shared" ref="D24:E24" si="9">D17+D20</f>
        <v>2472000</v>
      </c>
      <c r="E24" s="88">
        <f t="shared" si="9"/>
        <v>2919591</v>
      </c>
      <c r="F24" s="88">
        <f>E24/D24*100</f>
        <v>118.10643203883495</v>
      </c>
      <c r="G24" s="89">
        <f>G17+G20</f>
        <v>447591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</row>
    <row r="25" spans="1:1026" s="91" customFormat="1" ht="32.25" customHeight="1" thickBot="1" x14ac:dyDescent="0.4">
      <c r="A25" s="93"/>
      <c r="B25" s="94" t="s">
        <v>14</v>
      </c>
      <c r="C25" s="88">
        <f>C15+C24</f>
        <v>5066003</v>
      </c>
      <c r="D25" s="88">
        <f>D15+D24</f>
        <v>4178406</v>
      </c>
      <c r="E25" s="88">
        <f>E15+E24</f>
        <v>4523092</v>
      </c>
      <c r="F25" s="88">
        <f>E25/D25*100</f>
        <v>108.24922231109184</v>
      </c>
      <c r="G25" s="89">
        <f>E25-D25</f>
        <v>344686</v>
      </c>
      <c r="H25" s="95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</row>
    <row r="26" spans="1:1026" ht="21.75" customHeight="1" thickBot="1" x14ac:dyDescent="0.35">
      <c r="A26" s="126" t="s">
        <v>15</v>
      </c>
      <c r="B26" s="127"/>
      <c r="C26" s="127"/>
      <c r="D26" s="127"/>
      <c r="E26" s="127"/>
      <c r="F26" s="127"/>
      <c r="G26" s="128"/>
    </row>
    <row r="27" spans="1:1026" ht="24.75" customHeight="1" thickBot="1" x14ac:dyDescent="0.35">
      <c r="A27" s="116" t="s">
        <v>16</v>
      </c>
      <c r="B27" s="117"/>
      <c r="C27" s="117"/>
      <c r="D27" s="117"/>
      <c r="E27" s="117"/>
      <c r="F27" s="117"/>
      <c r="G27" s="118"/>
    </row>
    <row r="28" spans="1:1026" ht="18" thickBot="1" x14ac:dyDescent="0.35">
      <c r="A28" s="37" t="s">
        <v>17</v>
      </c>
      <c r="B28" s="45" t="s">
        <v>18</v>
      </c>
      <c r="C28" s="26">
        <f>C29</f>
        <v>2778625</v>
      </c>
      <c r="D28" s="26">
        <f>D29</f>
        <v>1561760</v>
      </c>
      <c r="E28" s="26">
        <f>E29</f>
        <v>1363962</v>
      </c>
      <c r="F28" s="46">
        <f>E28/D28*100</f>
        <v>87.334929822764067</v>
      </c>
      <c r="G28" s="27">
        <f>E28-D28</f>
        <v>-197798</v>
      </c>
      <c r="H28" s="10"/>
    </row>
    <row r="29" spans="1:1026" ht="67.5" customHeight="1" thickBot="1" x14ac:dyDescent="0.35">
      <c r="A29" s="43" t="s">
        <v>19</v>
      </c>
      <c r="B29" s="44" t="s">
        <v>20</v>
      </c>
      <c r="C29" s="29">
        <v>2778625</v>
      </c>
      <c r="D29" s="29">
        <v>1561760</v>
      </c>
      <c r="E29" s="29">
        <v>1363962</v>
      </c>
      <c r="F29" s="29">
        <f t="shared" ref="F29:F34" si="10">E29/D29*100</f>
        <v>87.334929822764067</v>
      </c>
      <c r="G29" s="47">
        <f t="shared" ref="G29:G34" si="11">E29-D29</f>
        <v>-197798</v>
      </c>
    </row>
    <row r="30" spans="1:1026" ht="37.5" customHeight="1" thickBot="1" x14ac:dyDescent="0.35">
      <c r="A30" s="69" t="s">
        <v>33</v>
      </c>
      <c r="B30" s="32" t="s">
        <v>34</v>
      </c>
      <c r="C30" s="74">
        <f>C31</f>
        <v>300000</v>
      </c>
      <c r="D30" s="74">
        <f t="shared" ref="D30:G30" si="12">D31</f>
        <v>300000</v>
      </c>
      <c r="E30" s="74">
        <f t="shared" si="12"/>
        <v>201554</v>
      </c>
      <c r="F30" s="74">
        <f t="shared" si="12"/>
        <v>67.184666666666672</v>
      </c>
      <c r="G30" s="74">
        <f t="shared" si="12"/>
        <v>-98446</v>
      </c>
    </row>
    <row r="31" spans="1:1026" ht="37.5" customHeight="1" thickBot="1" x14ac:dyDescent="0.35">
      <c r="A31" s="70" t="s">
        <v>35</v>
      </c>
      <c r="B31" s="30" t="s">
        <v>32</v>
      </c>
      <c r="C31" s="71">
        <v>300000</v>
      </c>
      <c r="D31" s="71">
        <v>300000</v>
      </c>
      <c r="E31" s="71">
        <v>201554</v>
      </c>
      <c r="F31" s="72">
        <f t="shared" si="10"/>
        <v>67.184666666666672</v>
      </c>
      <c r="G31" s="73">
        <f t="shared" si="11"/>
        <v>-98446</v>
      </c>
    </row>
    <row r="32" spans="1:1026" ht="37.5" customHeight="1" thickBot="1" x14ac:dyDescent="0.35">
      <c r="A32" s="42" t="s">
        <v>21</v>
      </c>
      <c r="B32" s="82" t="s">
        <v>22</v>
      </c>
      <c r="C32" s="26">
        <f>C33</f>
        <v>336703</v>
      </c>
      <c r="D32" s="26">
        <f t="shared" ref="D32:G32" si="13">D33</f>
        <v>336703</v>
      </c>
      <c r="E32" s="26">
        <f t="shared" si="13"/>
        <v>336702</v>
      </c>
      <c r="F32" s="26">
        <f t="shared" si="13"/>
        <v>99.99970300234925</v>
      </c>
      <c r="G32" s="27">
        <f t="shared" si="13"/>
        <v>-1</v>
      </c>
    </row>
    <row r="33" spans="1:1026" ht="42" customHeight="1" thickBot="1" x14ac:dyDescent="0.35">
      <c r="A33" s="41" t="s">
        <v>44</v>
      </c>
      <c r="B33" s="34" t="s">
        <v>45</v>
      </c>
      <c r="C33" s="29">
        <v>336703</v>
      </c>
      <c r="D33" s="29">
        <v>336703</v>
      </c>
      <c r="E33" s="29">
        <v>336702</v>
      </c>
      <c r="F33" s="29">
        <f>E33/D33*100</f>
        <v>99.99970300234925</v>
      </c>
      <c r="G33" s="47">
        <f>E33-D33</f>
        <v>-1</v>
      </c>
    </row>
    <row r="34" spans="1:1026" ht="30.75" customHeight="1" thickBot="1" x14ac:dyDescent="0.35">
      <c r="A34" s="39" t="s">
        <v>23</v>
      </c>
      <c r="B34" s="40" t="s">
        <v>24</v>
      </c>
      <c r="C34" s="88">
        <f>C28+C32+C30</f>
        <v>3415328</v>
      </c>
      <c r="D34" s="88">
        <f>D28+D32+D30</f>
        <v>2198463</v>
      </c>
      <c r="E34" s="88">
        <f>E28+E32+E30</f>
        <v>1902218</v>
      </c>
      <c r="F34" s="99">
        <f t="shared" si="10"/>
        <v>86.524903989741915</v>
      </c>
      <c r="G34" s="89">
        <f t="shared" si="11"/>
        <v>-296245</v>
      </c>
    </row>
    <row r="35" spans="1:1026" ht="28.5" customHeight="1" thickBot="1" x14ac:dyDescent="0.35">
      <c r="A35" s="111" t="s">
        <v>25</v>
      </c>
      <c r="B35" s="111"/>
      <c r="C35" s="111"/>
      <c r="D35" s="111"/>
      <c r="E35" s="111"/>
      <c r="F35" s="111"/>
      <c r="G35" s="111"/>
    </row>
    <row r="36" spans="1:1026" ht="28.5" customHeight="1" thickBot="1" x14ac:dyDescent="0.35">
      <c r="A36" s="37" t="s">
        <v>17</v>
      </c>
      <c r="B36" s="45" t="s">
        <v>18</v>
      </c>
      <c r="C36" s="104">
        <f>C37</f>
        <v>40000</v>
      </c>
      <c r="D36" s="104">
        <f t="shared" ref="D36:G36" si="14">D37</f>
        <v>40000</v>
      </c>
      <c r="E36" s="104">
        <f t="shared" si="14"/>
        <v>507895</v>
      </c>
      <c r="F36" s="26">
        <f t="shared" si="14"/>
        <v>1269.7375</v>
      </c>
      <c r="G36" s="104">
        <f t="shared" si="14"/>
        <v>467895</v>
      </c>
    </row>
    <row r="37" spans="1:1026" ht="63" customHeight="1" thickBot="1" x14ac:dyDescent="0.35">
      <c r="A37" s="43" t="s">
        <v>19</v>
      </c>
      <c r="B37" s="44" t="s">
        <v>20</v>
      </c>
      <c r="C37" s="105">
        <v>40000</v>
      </c>
      <c r="D37" s="105">
        <v>40000</v>
      </c>
      <c r="E37" s="105">
        <v>507895</v>
      </c>
      <c r="F37" s="106">
        <f t="shared" ref="F37" si="15">E37/C37*100</f>
        <v>1269.7375</v>
      </c>
      <c r="G37" s="107">
        <f>E37-D37</f>
        <v>467895</v>
      </c>
    </row>
    <row r="38" spans="1:1026" ht="29.25" customHeight="1" thickBot="1" x14ac:dyDescent="0.35">
      <c r="A38" s="31">
        <v>8000</v>
      </c>
      <c r="B38" s="32" t="s">
        <v>31</v>
      </c>
      <c r="C38" s="26">
        <f>C39</f>
        <v>2432000</v>
      </c>
      <c r="D38" s="26">
        <f t="shared" ref="D38:G38" si="16">D39</f>
        <v>2432000</v>
      </c>
      <c r="E38" s="78">
        <f t="shared" si="16"/>
        <v>339696</v>
      </c>
      <c r="F38" s="75">
        <f t="shared" si="16"/>
        <v>13.967763157894735</v>
      </c>
      <c r="G38" s="76">
        <f t="shared" si="16"/>
        <v>-2092304</v>
      </c>
    </row>
    <row r="39" spans="1:1026" ht="31.5" customHeight="1" thickBot="1" x14ac:dyDescent="0.35">
      <c r="A39" s="33">
        <v>8240</v>
      </c>
      <c r="B39" s="34" t="s">
        <v>32</v>
      </c>
      <c r="C39" s="35">
        <v>2432000</v>
      </c>
      <c r="D39" s="36">
        <v>2432000</v>
      </c>
      <c r="E39" s="29">
        <v>339696</v>
      </c>
      <c r="F39" s="80">
        <f>E39/D39*100</f>
        <v>13.967763157894735</v>
      </c>
      <c r="G39" s="36">
        <f>E39-D39</f>
        <v>-2092304</v>
      </c>
    </row>
    <row r="40" spans="1:1026" ht="40.5" customHeight="1" thickBot="1" x14ac:dyDescent="0.35">
      <c r="A40" s="37" t="s">
        <v>23</v>
      </c>
      <c r="B40" s="38" t="s">
        <v>26</v>
      </c>
      <c r="C40" s="96">
        <f>C38+C36</f>
        <v>2472000</v>
      </c>
      <c r="D40" s="96">
        <f>D38+D36</f>
        <v>2472000</v>
      </c>
      <c r="E40" s="96">
        <f>E38+E36</f>
        <v>847591</v>
      </c>
      <c r="F40" s="97">
        <f>E40/D40*100</f>
        <v>34.287661812297735</v>
      </c>
      <c r="G40" s="98">
        <f>G38+G36</f>
        <v>-1624409</v>
      </c>
    </row>
    <row r="41" spans="1:1026" ht="33.75" customHeight="1" thickBot="1" x14ac:dyDescent="0.35">
      <c r="A41" s="11"/>
      <c r="B41" s="12" t="s">
        <v>27</v>
      </c>
      <c r="C41" s="28">
        <f>C34+C40</f>
        <v>5887328</v>
      </c>
      <c r="D41" s="28">
        <f>D34+D40</f>
        <v>4670463</v>
      </c>
      <c r="E41" s="28">
        <f>E34+E40</f>
        <v>2749809</v>
      </c>
      <c r="F41" s="79">
        <f>E41/D41*100</f>
        <v>58.876582471587938</v>
      </c>
      <c r="G41" s="77">
        <f>E41-D41</f>
        <v>-1920654</v>
      </c>
    </row>
    <row r="42" spans="1:1026" ht="38.25" customHeight="1" x14ac:dyDescent="0.3">
      <c r="C42" s="16"/>
      <c r="D42" s="16"/>
      <c r="E42" s="16"/>
      <c r="F42" s="16"/>
      <c r="G42" s="16"/>
      <c r="AMF42"/>
      <c r="AMG42"/>
      <c r="AMH42"/>
      <c r="AMI42"/>
      <c r="AMJ42"/>
      <c r="AMK42"/>
      <c r="AML42"/>
    </row>
    <row r="43" spans="1:1026" x14ac:dyDescent="0.3">
      <c r="C43" s="17"/>
      <c r="D43" s="17"/>
      <c r="E43" s="17"/>
      <c r="F43" s="17"/>
      <c r="G43" s="16"/>
    </row>
    <row r="44" spans="1:1026" s="1" customFormat="1" ht="43.5" customHeight="1" x14ac:dyDescent="0.3">
      <c r="A44" s="109" t="s">
        <v>47</v>
      </c>
      <c r="B44" s="109"/>
      <c r="C44" s="13"/>
      <c r="D44" s="13"/>
      <c r="E44" s="14"/>
      <c r="F44" s="110" t="s">
        <v>48</v>
      </c>
      <c r="G44" s="110"/>
    </row>
    <row r="45" spans="1:1026" ht="2.25" customHeight="1" x14ac:dyDescent="0.3">
      <c r="G45" s="1"/>
    </row>
    <row r="46" spans="1:1026" x14ac:dyDescent="0.3"/>
    <row r="47" spans="1:1026" x14ac:dyDescent="0.3">
      <c r="A47" s="108" t="s">
        <v>30</v>
      </c>
      <c r="B47" s="108"/>
    </row>
    <row r="48" spans="1:102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9" x14ac:dyDescent="0.3"/>
    <row r="90" x14ac:dyDescent="0.3"/>
    <row r="91" x14ac:dyDescent="0.3"/>
    <row r="92" x14ac:dyDescent="0.3"/>
    <row r="93" x14ac:dyDescent="0.3"/>
    <row r="105" x14ac:dyDescent="0.3"/>
    <row r="1048505" x14ac:dyDescent="0.3"/>
    <row r="1048512" x14ac:dyDescent="0.3"/>
    <row r="1048513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3">
    <mergeCell ref="F3:G3"/>
    <mergeCell ref="A27:G27"/>
    <mergeCell ref="A9:G9"/>
    <mergeCell ref="A8:G8"/>
    <mergeCell ref="A16:G16"/>
    <mergeCell ref="A5:G5"/>
    <mergeCell ref="A26:G26"/>
    <mergeCell ref="A47:B47"/>
    <mergeCell ref="A44:B44"/>
    <mergeCell ref="F44:G44"/>
    <mergeCell ref="A35:G35"/>
    <mergeCell ref="E4:G4"/>
    <mergeCell ref="A4:C4"/>
  </mergeCells>
  <printOptions horizontalCentered="1"/>
  <pageMargins left="0.39374999999999999" right="0.196527777777778" top="0.196527777777778" bottom="0.196527777777778" header="0.51180555555555496" footer="0.51180555555555496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2025-07-25T07:30:42Z</cp:lastPrinted>
  <dcterms:created xsi:type="dcterms:W3CDTF">2002-04-09T02:55:05Z</dcterms:created>
  <dcterms:modified xsi:type="dcterms:W3CDTF">2025-08-07T11:38:06Z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