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41 сесія\Бюджет_Звіт за 2024 рік\"/>
    </mc:Choice>
  </mc:AlternateContent>
  <xr:revisionPtr revIDLastSave="0" documentId="13_ncr:1_{01121F05-18F7-43C4-8607-295F38864A2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1'!$A$1:$G$56</definedName>
    <definedName name="Print_Area_0_0" localSheetId="0">'дод 1'!$A$1:$G$56</definedName>
    <definedName name="_xlnm.Print_Area" localSheetId="0">'дод 1'!$A$1:$G$57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 s="1"/>
  <c r="F39" i="1"/>
  <c r="F38" i="1" s="1"/>
  <c r="E38" i="1"/>
  <c r="D38" i="1"/>
  <c r="E24" i="1"/>
  <c r="E23" i="1" s="1"/>
  <c r="F24" i="1"/>
  <c r="F23" i="1" s="1"/>
  <c r="D24" i="1"/>
  <c r="D23" i="1" s="1"/>
  <c r="G25" i="1"/>
  <c r="G24" i="1" s="1"/>
  <c r="G23" i="1" s="1"/>
  <c r="G15" i="1"/>
  <c r="E14" i="1"/>
  <c r="E13" i="1" s="1"/>
  <c r="F14" i="1"/>
  <c r="F13" i="1" s="1"/>
  <c r="G14" i="1"/>
  <c r="G13" i="1" s="1"/>
  <c r="D14" i="1"/>
  <c r="D13" i="1" s="1"/>
  <c r="G12" i="1"/>
  <c r="G11" i="1" s="1"/>
  <c r="G10" i="1" s="1"/>
  <c r="E11" i="1"/>
  <c r="E10" i="1" s="1"/>
  <c r="F11" i="1"/>
  <c r="F10" i="1" s="1"/>
  <c r="D11" i="1"/>
  <c r="D10" i="1" s="1"/>
  <c r="G49" i="1"/>
  <c r="G48" i="1" s="1"/>
  <c r="F49" i="1"/>
  <c r="F48" i="1" s="1"/>
  <c r="G47" i="1"/>
  <c r="G46" i="1" s="1"/>
  <c r="F47" i="1"/>
  <c r="F46" i="1" s="1"/>
  <c r="D48" i="1"/>
  <c r="E48" i="1"/>
  <c r="C48" i="1"/>
  <c r="D46" i="1"/>
  <c r="E46" i="1"/>
  <c r="C46" i="1"/>
  <c r="G41" i="1"/>
  <c r="G40" i="1" s="1"/>
  <c r="F41" i="1"/>
  <c r="F40" i="1" s="1"/>
  <c r="D40" i="1"/>
  <c r="E40" i="1"/>
  <c r="C40" i="1"/>
  <c r="C10" i="1"/>
  <c r="F29" i="1"/>
  <c r="F28" i="1" s="1"/>
  <c r="F27" i="1" s="1"/>
  <c r="F26" i="1" s="1"/>
  <c r="F20" i="1"/>
  <c r="G29" i="1"/>
  <c r="G28" i="1" s="1"/>
  <c r="G27" i="1" s="1"/>
  <c r="G26" i="1" s="1"/>
  <c r="D28" i="1"/>
  <c r="D27" i="1" s="1"/>
  <c r="D26" i="1" s="1"/>
  <c r="D30" i="1" s="1"/>
  <c r="E28" i="1"/>
  <c r="E27" i="1" s="1"/>
  <c r="E26" i="1" s="1"/>
  <c r="E30" i="1" s="1"/>
  <c r="C28" i="1"/>
  <c r="C27" i="1" s="1"/>
  <c r="C26" i="1" s="1"/>
  <c r="C30" i="1" s="1"/>
  <c r="G45" i="1"/>
  <c r="E44" i="1"/>
  <c r="D36" i="1"/>
  <c r="F44" i="1"/>
  <c r="D44" i="1"/>
  <c r="C44" i="1"/>
  <c r="G37" i="1"/>
  <c r="F37" i="1"/>
  <c r="E36" i="1"/>
  <c r="C36" i="1"/>
  <c r="G35" i="1"/>
  <c r="F35" i="1"/>
  <c r="E34" i="1"/>
  <c r="D34" i="1"/>
  <c r="C34" i="1"/>
  <c r="G20" i="1"/>
  <c r="E19" i="1"/>
  <c r="D19" i="1"/>
  <c r="C19" i="1"/>
  <c r="G18" i="1"/>
  <c r="F18" i="1"/>
  <c r="E17" i="1"/>
  <c r="D17" i="1"/>
  <c r="C17" i="1"/>
  <c r="E42" i="1" l="1"/>
  <c r="D42" i="1"/>
  <c r="G30" i="1"/>
  <c r="F30" i="1"/>
  <c r="E50" i="1"/>
  <c r="C50" i="1"/>
  <c r="D50" i="1"/>
  <c r="C42" i="1"/>
  <c r="C51" i="1" s="1"/>
  <c r="F36" i="1"/>
  <c r="G44" i="1"/>
  <c r="C16" i="1"/>
  <c r="G34" i="1"/>
  <c r="G17" i="1"/>
  <c r="D16" i="1"/>
  <c r="D21" i="1" s="1"/>
  <c r="D31" i="1" s="1"/>
  <c r="G36" i="1"/>
  <c r="E16" i="1"/>
  <c r="E21" i="1" s="1"/>
  <c r="F19" i="1"/>
  <c r="G19" i="1"/>
  <c r="F17" i="1"/>
  <c r="F34" i="1"/>
  <c r="E51" i="1" l="1"/>
  <c r="D51" i="1"/>
  <c r="F50" i="1"/>
  <c r="G50" i="1"/>
  <c r="C21" i="1"/>
  <c r="C31" i="1" s="1"/>
  <c r="F16" i="1"/>
  <c r="G16" i="1"/>
  <c r="G21" i="1" s="1"/>
  <c r="F42" i="1"/>
  <c r="G42" i="1"/>
  <c r="E31" i="1"/>
  <c r="G31" i="1" s="1"/>
  <c r="F21" i="1"/>
  <c r="F31" i="1" l="1"/>
  <c r="G51" i="1"/>
  <c r="F51" i="1"/>
</calcChain>
</file>

<file path=xl/sharedStrings.xml><?xml version="1.0" encoding="utf-8"?>
<sst xmlns="http://schemas.openxmlformats.org/spreadsheetml/2006/main" count="72" uniqueCount="58">
  <si>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</si>
  <si>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</si>
  <si>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</si>
  <si>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</si>
  <si>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</si>
  <si>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</si>
  <si>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</si>
  <si>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</si>
  <si>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</si>
  <si>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</si>
  <si>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</si>
  <si>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</si>
  <si>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</si>
  <si>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</si>
  <si>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</si>
  <si>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</si>
  <si>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</si>
  <si>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</si>
  <si>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</si>
  <si>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</si>
  <si>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</si>
  <si>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</si>
  <si>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7370</t>
  </si>
  <si>
    <t>Реалізація інших заходів щодо соціально-економічного розвитку територій</t>
  </si>
  <si>
    <t>УСЬОГО ВИДАТКІВ  загального фонду</t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</si>
  <si>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</si>
  <si>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</si>
  <si>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</si>
  <si>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</si>
  <si>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Неподаткові надходження</t>
  </si>
  <si>
    <t>Податкові надходження</t>
  </si>
  <si>
    <t>Податок на прибуток підприємств та фінансових установ комунальної власності</t>
  </si>
  <si>
    <t xml:space="preserve">                                                                                          </t>
  </si>
  <si>
    <t>Наталія НІКОЛАЄНКО</t>
  </si>
  <si>
    <t xml:space="preserve">Затверджено місцевою радою на рік  з урахуванням змін </t>
  </si>
  <si>
    <t>Звіт про виконання районного бюджету Ізюмського району за 2024 рік</t>
  </si>
  <si>
    <t>Виконання до затвердженого  з урахуванням змін за 2024 рік                                (%)</t>
  </si>
  <si>
    <t>Відхилення до затвердженого плану з урахуванням змін за 2024 рік                    (+/- )</t>
  </si>
  <si>
    <t>Податок на прибуток підприємств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</si>
  <si>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</si>
  <si>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</si>
  <si>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Інші джерела власних надходжень бюджетних установ</t>
  </si>
  <si>
    <t>Надходження, що отримають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 інших об'єктів нерухомого майна, що перебувають у приватній власності фізичних або юридичних осіб</t>
  </si>
  <si>
    <r>
      <t xml:space="preserve">                                                         </t>
    </r>
    <r>
      <rPr>
        <b/>
        <i/>
        <sz val="12"/>
        <rFont val="Times New Roman"/>
        <family val="1"/>
        <charset val="204"/>
      </rPr>
      <t xml:space="preserve">                                              Загальний фонд </t>
    </r>
  </si>
  <si>
    <r>
      <t xml:space="preserve">                                                         </t>
    </r>
    <r>
      <rPr>
        <b/>
        <i/>
        <sz val="12"/>
        <rFont val="Times New Roman"/>
        <family val="1"/>
        <charset val="204"/>
      </rPr>
      <t xml:space="preserve">                                                 Спеціальний фонд </t>
    </r>
  </si>
  <si>
    <t>3000</t>
  </si>
  <si>
    <t>3035</t>
  </si>
  <si>
    <t>Компенсаційні виплати за пільговий проїзд окремих категорій громадян на залізничному транспорті</t>
  </si>
  <si>
    <t>8000</t>
  </si>
  <si>
    <t>8240</t>
  </si>
  <si>
    <t>Інша діяльність</t>
  </si>
  <si>
    <t>Заходи та роботи з територіальної оборони</t>
  </si>
  <si>
    <t xml:space="preserve"> Соціальний захист та соціальне забезпечення</t>
  </si>
  <si>
    <t>Залишки на 01.01.2025 загального фонду - 831325,16 грн.; спеціального фонду - 14328,50 грн</t>
  </si>
  <si>
    <t>від 26.02.2025 року  №339-VIII</t>
  </si>
  <si>
    <t xml:space="preserve">                                            (ХLI сесія VIII скликання)</t>
  </si>
  <si>
    <t>Заступник голови  районної ради</t>
  </si>
  <si>
    <t>Сергій ШУТЬКО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</si>
</sst>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0"/>
  </numFmts>
  <fonts count="16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hair">
        <color indexed="0"/>
      </left>
      <right style="hair">
        <color indexed="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>
      <protection locked="0"/>
    </xf>
    <xf numFmtId="0" fontId="8" fillId="0" borderId="0">
      <protection locked="0"/>
    </xf>
  </cellStyleXfs>
  <cellXfs count="172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1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/>
    <xf numFmtId="0" fontId="10" fillId="0" borderId="0" xfId="0" applyFont="1" applyAlignment="1"/>
    <xf numFmtId="165" fontId="11" fillId="0" borderId="2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/>
    <xf numFmtId="0" fontId="11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164" fontId="9" fillId="0" borderId="37" xfId="0" applyNumberFormat="1" applyFont="1" applyBorder="1" applyAlignment="1" applyProtection="1">
      <alignment horizontal="center" vertical="center" wrapText="1"/>
      <protection locked="0"/>
    </xf>
    <xf numFmtId="164" fontId="9" fillId="0" borderId="38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1" fontId="9" fillId="0" borderId="17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7" xfId="1" applyNumberFormat="1" applyFont="1" applyBorder="1" applyAlignment="1" applyProtection="1">
      <alignment horizontal="center" vertical="center" wrapText="1"/>
    </xf>
    <xf numFmtId="3" fontId="9" fillId="0" borderId="45" xfId="0" applyNumberFormat="1" applyFont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 wrapText="1"/>
    </xf>
    <xf numFmtId="3" fontId="9" fillId="0" borderId="29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1" fontId="11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2" xfId="1" applyNumberFormat="1" applyFont="1" applyBorder="1" applyAlignment="1" applyProtection="1">
      <alignment horizontal="center" vertical="center" wrapText="1"/>
    </xf>
    <xf numFmtId="3" fontId="11" fillId="0" borderId="2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1" fontId="11" fillId="0" borderId="3" xfId="0" applyNumberFormat="1" applyFont="1" applyBorder="1" applyAlignment="1" applyProtection="1">
      <alignment horizontal="center" vertical="center" wrapText="1"/>
      <protection locked="0"/>
    </xf>
    <xf numFmtId="3" fontId="11" fillId="0" borderId="3" xfId="0" applyNumberFormat="1" applyFont="1" applyBorder="1" applyAlignment="1" applyProtection="1">
      <alignment horizontal="center" vertical="center" wrapText="1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3" fontId="11" fillId="0" borderId="20" xfId="0" applyNumberFormat="1" applyFont="1" applyBorder="1" applyAlignment="1">
      <alignment horizontal="center" vertical="center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5" xfId="1" applyNumberFormat="1" applyFont="1" applyBorder="1" applyAlignment="1" applyProtection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49" fontId="11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11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3" fontId="12" fillId="0" borderId="13" xfId="0" applyNumberFormat="1" applyFont="1" applyBorder="1" applyAlignment="1" applyProtection="1">
      <alignment horizontal="center" vertical="center" wrapText="1"/>
      <protection locked="0"/>
    </xf>
    <xf numFmtId="3" fontId="9" fillId="0" borderId="9" xfId="0" applyNumberFormat="1" applyFont="1" applyBorder="1" applyAlignment="1" applyProtection="1">
      <alignment horizontal="center" vertical="center" wrapText="1"/>
      <protection locked="0"/>
    </xf>
    <xf numFmtId="3" fontId="9" fillId="0" borderId="15" xfId="0" applyNumberFormat="1" applyFont="1" applyBorder="1" applyAlignment="1" applyProtection="1">
      <alignment horizontal="center" vertical="center" wrapText="1"/>
      <protection locked="0"/>
    </xf>
    <xf numFmtId="3" fontId="11" fillId="0" borderId="15" xfId="0" applyNumberFormat="1" applyFont="1" applyBorder="1" applyAlignment="1" applyProtection="1">
      <alignment horizontal="center" vertical="center" wrapText="1"/>
      <protection locked="0"/>
    </xf>
    <xf numFmtId="3" fontId="11" fillId="0" borderId="22" xfId="0" applyNumberFormat="1" applyFont="1" applyBorder="1" applyAlignment="1" applyProtection="1">
      <alignment horizontal="center" vertical="center" wrapText="1"/>
      <protection locked="0"/>
    </xf>
    <xf numFmtId="3" fontId="9" fillId="0" borderId="22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 wrapText="1"/>
    </xf>
    <xf numFmtId="3" fontId="12" fillId="0" borderId="13" xfId="1" applyNumberFormat="1" applyFont="1" applyBorder="1" applyAlignment="1" applyProtection="1">
      <alignment horizontal="center" vertical="center" wrapText="1"/>
    </xf>
    <xf numFmtId="3" fontId="12" fillId="0" borderId="1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>
      <alignment horizontal="left" vertical="center" wrapText="1"/>
    </xf>
    <xf numFmtId="49" fontId="11" fillId="0" borderId="10" xfId="0" applyNumberFormat="1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left" vertical="center" wrapText="1"/>
    </xf>
    <xf numFmtId="1" fontId="11" fillId="0" borderId="11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1" xfId="1" applyNumberFormat="1" applyFont="1" applyBorder="1" applyAlignment="1" applyProtection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3" fontId="12" fillId="0" borderId="53" xfId="0" applyNumberFormat="1" applyFont="1" applyBorder="1" applyAlignment="1" applyProtection="1">
      <alignment horizontal="center" vertical="center" wrapText="1"/>
      <protection locked="0"/>
    </xf>
    <xf numFmtId="3" fontId="9" fillId="0" borderId="4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54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9" xfId="0" applyNumberFormat="1" applyFont="1" applyBorder="1" applyAlignment="1" applyProtection="1">
      <alignment horizontal="center" vertical="center" wrapText="1"/>
      <protection locked="0"/>
    </xf>
    <xf numFmtId="3" fontId="9" fillId="0" borderId="50" xfId="0" applyNumberFormat="1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view="pageBreakPreview" topLeftCell="A46" zoomScaleNormal="90" zoomScaleSheetLayoutView="100" workbookViewId="0">
      <selection activeCell="B47" sqref="B47"/>
    </sheetView>
  </sheetViews>
  <sheetFormatPr defaultColWidth="10" defaultRowHeight="15.6" zeroHeight="1" x14ac:dyDescent="0.3"/>
  <cols>
    <col min="1" max="1" width="12.453125" style="1" customWidth="1"/>
    <col min="2" max="2" width="45.36328125" style="1" customWidth="1"/>
    <col min="3" max="3" width="16.81640625" style="2" hidden="1" customWidth="1"/>
    <col min="4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7" x14ac:dyDescent="0.3">
      <c r="F1" s="3" t="s">
        <v>0</v>
      </c>
    </row>
    <row r="2" spans="1:7" x14ac:dyDescent="0.3">
      <c r="F2" s="4" t="s">
        <v>1</v>
      </c>
    </row>
    <row r="3" spans="1:7" ht="15.75" customHeight="1" x14ac:dyDescent="0.3">
      <c r="F3" s="151" t="s">
        <v>54</v>
      </c>
      <c r="G3" s="151"/>
    </row>
    <row r="4" spans="1:7" ht="18" customHeight="1" x14ac:dyDescent="0.3">
      <c r="A4" s="150"/>
      <c r="B4" s="150"/>
      <c r="C4" s="150"/>
      <c r="D4" s="5"/>
      <c r="E4" s="149" t="s">
        <v>55</v>
      </c>
      <c r="F4" s="149"/>
      <c r="G4" s="149"/>
    </row>
    <row r="5" spans="1:7" ht="29.25" customHeight="1" x14ac:dyDescent="0.4">
      <c r="A5" s="164" t="s">
        <v>35</v>
      </c>
      <c r="B5" s="164"/>
      <c r="C5" s="164"/>
      <c r="D5" s="164"/>
      <c r="E5" s="164"/>
      <c r="F5" s="164"/>
      <c r="G5" s="164"/>
    </row>
    <row r="6" spans="1:7" ht="16.5" customHeight="1" thickBot="1" x14ac:dyDescent="0.4">
      <c r="A6" s="6"/>
      <c r="B6" s="6"/>
      <c r="C6" s="7"/>
      <c r="D6" s="7"/>
      <c r="E6" s="7"/>
      <c r="G6" s="8" t="s">
        <v>2</v>
      </c>
    </row>
    <row r="7" spans="1:7" ht="105" customHeight="1" thickBot="1" x14ac:dyDescent="0.35">
      <c r="A7" s="27" t="s">
        <v>3</v>
      </c>
      <c r="B7" s="28" t="s">
        <v>4</v>
      </c>
      <c r="C7" s="29" t="s">
        <v>5</v>
      </c>
      <c r="D7" s="29" t="s">
        <v>34</v>
      </c>
      <c r="E7" s="29" t="s">
        <v>6</v>
      </c>
      <c r="F7" s="29" t="s">
        <v>36</v>
      </c>
      <c r="G7" s="30" t="s">
        <v>37</v>
      </c>
    </row>
    <row r="8" spans="1:7" ht="27.75" customHeight="1" x14ac:dyDescent="0.3">
      <c r="A8" s="158" t="s">
        <v>28</v>
      </c>
      <c r="B8" s="159"/>
      <c r="C8" s="159"/>
      <c r="D8" s="159"/>
      <c r="E8" s="159"/>
      <c r="F8" s="159"/>
      <c r="G8" s="160"/>
    </row>
    <row r="9" spans="1:7" ht="23.25" customHeight="1" x14ac:dyDescent="0.3">
      <c r="A9" s="155" t="s">
        <v>43</v>
      </c>
      <c r="B9" s="156"/>
      <c r="C9" s="156"/>
      <c r="D9" s="156"/>
      <c r="E9" s="156"/>
      <c r="F9" s="156"/>
      <c r="G9" s="157"/>
    </row>
    <row r="10" spans="1:7" ht="23.25" customHeight="1" x14ac:dyDescent="0.3">
      <c r="A10" s="31">
        <v>10000000</v>
      </c>
      <c r="B10" s="32" t="s">
        <v>30</v>
      </c>
      <c r="C10" s="24">
        <f>C12</f>
        <v>0</v>
      </c>
      <c r="D10" s="26">
        <f>D11</f>
        <v>0</v>
      </c>
      <c r="E10" s="26">
        <f t="shared" ref="E10:G10" si="0">E11</f>
        <v>-412</v>
      </c>
      <c r="F10" s="26">
        <f t="shared" si="0"/>
        <v>0</v>
      </c>
      <c r="G10" s="26">
        <f t="shared" si="0"/>
        <v>-412</v>
      </c>
    </row>
    <row r="11" spans="1:7" ht="23.25" customHeight="1" x14ac:dyDescent="0.3">
      <c r="A11" s="31">
        <v>11020000</v>
      </c>
      <c r="B11" s="32" t="s">
        <v>38</v>
      </c>
      <c r="C11" s="24"/>
      <c r="D11" s="26">
        <f>D12</f>
        <v>0</v>
      </c>
      <c r="E11" s="26">
        <f t="shared" ref="E11:G11" si="1">E12</f>
        <v>-412</v>
      </c>
      <c r="F11" s="26">
        <f t="shared" si="1"/>
        <v>0</v>
      </c>
      <c r="G11" s="26">
        <f t="shared" si="1"/>
        <v>-412</v>
      </c>
    </row>
    <row r="12" spans="1:7" ht="36.75" customHeight="1" x14ac:dyDescent="0.3">
      <c r="A12" s="33">
        <v>11020200</v>
      </c>
      <c r="B12" s="34" t="s">
        <v>31</v>
      </c>
      <c r="C12" s="25">
        <v>0</v>
      </c>
      <c r="D12" s="35">
        <v>0</v>
      </c>
      <c r="E12" s="35">
        <v>-412</v>
      </c>
      <c r="F12" s="35">
        <v>0</v>
      </c>
      <c r="G12" s="36">
        <f>E12-D12</f>
        <v>-412</v>
      </c>
    </row>
    <row r="13" spans="1:7" ht="23.25" customHeight="1" x14ac:dyDescent="0.3">
      <c r="A13" s="31">
        <v>20000000</v>
      </c>
      <c r="B13" s="32" t="s">
        <v>29</v>
      </c>
      <c r="C13" s="24">
        <v>0</v>
      </c>
      <c r="D13" s="26">
        <f>D14</f>
        <v>0</v>
      </c>
      <c r="E13" s="26">
        <f t="shared" ref="E13:G13" si="2">E14</f>
        <v>4</v>
      </c>
      <c r="F13" s="26">
        <f t="shared" si="2"/>
        <v>0</v>
      </c>
      <c r="G13" s="26">
        <f t="shared" si="2"/>
        <v>4</v>
      </c>
    </row>
    <row r="14" spans="1:7" ht="46.5" customHeight="1" x14ac:dyDescent="0.3">
      <c r="A14" s="31">
        <v>22080000</v>
      </c>
      <c r="B14" s="32" t="s">
        <v>39</v>
      </c>
      <c r="C14" s="24"/>
      <c r="D14" s="26">
        <f>D15</f>
        <v>0</v>
      </c>
      <c r="E14" s="26">
        <f t="shared" ref="E14:G14" si="3">E15</f>
        <v>4</v>
      </c>
      <c r="F14" s="26">
        <f t="shared" si="3"/>
        <v>0</v>
      </c>
      <c r="G14" s="26">
        <f t="shared" si="3"/>
        <v>4</v>
      </c>
    </row>
    <row r="15" spans="1:7" ht="47.25" customHeight="1" x14ac:dyDescent="0.3">
      <c r="A15" s="33">
        <v>22080400</v>
      </c>
      <c r="B15" s="34" t="s">
        <v>40</v>
      </c>
      <c r="C15" s="25">
        <v>0</v>
      </c>
      <c r="D15" s="35">
        <v>0</v>
      </c>
      <c r="E15" s="35">
        <v>4</v>
      </c>
      <c r="F15" s="35">
        <v>0</v>
      </c>
      <c r="G15" s="36">
        <f>E15-D15</f>
        <v>4</v>
      </c>
    </row>
    <row r="16" spans="1:7" ht="24" customHeight="1" x14ac:dyDescent="0.3">
      <c r="A16" s="37">
        <v>40000000</v>
      </c>
      <c r="B16" s="38" t="s">
        <v>7</v>
      </c>
      <c r="C16" s="39">
        <f>C17+C19</f>
        <v>25688905</v>
      </c>
      <c r="D16" s="40">
        <f>D17+D19</f>
        <v>3286606</v>
      </c>
      <c r="E16" s="40">
        <f>E17+E19</f>
        <v>3253855</v>
      </c>
      <c r="F16" s="41">
        <f>E16/D16*100</f>
        <v>99.003500875979654</v>
      </c>
      <c r="G16" s="42">
        <f>E16-D16</f>
        <v>-32751</v>
      </c>
    </row>
    <row r="17" spans="1:8" ht="24" customHeight="1" x14ac:dyDescent="0.3">
      <c r="A17" s="43">
        <v>41030000</v>
      </c>
      <c r="B17" s="44" t="s">
        <v>27</v>
      </c>
      <c r="C17" s="45">
        <f>C18</f>
        <v>1284900</v>
      </c>
      <c r="D17" s="46">
        <f>D18</f>
        <v>1449400</v>
      </c>
      <c r="E17" s="46">
        <f>E18</f>
        <v>1449400</v>
      </c>
      <c r="F17" s="47">
        <f t="shared" ref="F17:F21" si="4">E17/D17*100</f>
        <v>100</v>
      </c>
      <c r="G17" s="48">
        <f t="shared" ref="G17:G20" si="5">E17-D17</f>
        <v>0</v>
      </c>
    </row>
    <row r="18" spans="1:8" ht="51.75" customHeight="1" x14ac:dyDescent="0.3">
      <c r="A18" s="43">
        <v>41030600</v>
      </c>
      <c r="B18" s="49" t="s">
        <v>9</v>
      </c>
      <c r="C18" s="50">
        <v>1284900</v>
      </c>
      <c r="D18" s="51">
        <v>1449400</v>
      </c>
      <c r="E18" s="51">
        <v>1449400</v>
      </c>
      <c r="F18" s="52">
        <f t="shared" si="4"/>
        <v>100</v>
      </c>
      <c r="G18" s="53">
        <f t="shared" si="5"/>
        <v>0</v>
      </c>
    </row>
    <row r="19" spans="1:8" ht="31.2" x14ac:dyDescent="0.3">
      <c r="A19" s="43">
        <v>41050000</v>
      </c>
      <c r="B19" s="44" t="s">
        <v>8</v>
      </c>
      <c r="C19" s="54">
        <f>SUM(C20:C20)</f>
        <v>24404005</v>
      </c>
      <c r="D19" s="55">
        <f t="shared" ref="D19:E19" si="6">SUM(D20:D20)</f>
        <v>1837206</v>
      </c>
      <c r="E19" s="55">
        <f t="shared" si="6"/>
        <v>1804455</v>
      </c>
      <c r="F19" s="26">
        <f t="shared" si="4"/>
        <v>98.217347428649802</v>
      </c>
      <c r="G19" s="48">
        <f t="shared" si="5"/>
        <v>-32751</v>
      </c>
    </row>
    <row r="20" spans="1:8" ht="24.75" customHeight="1" thickBot="1" x14ac:dyDescent="0.35">
      <c r="A20" s="56">
        <v>41053900</v>
      </c>
      <c r="B20" s="21" t="s">
        <v>10</v>
      </c>
      <c r="C20" s="57">
        <v>24404005</v>
      </c>
      <c r="D20" s="58">
        <v>1837206</v>
      </c>
      <c r="E20" s="59">
        <v>1804455</v>
      </c>
      <c r="F20" s="26">
        <f>E20/D20*100</f>
        <v>98.217347428649802</v>
      </c>
      <c r="G20" s="60">
        <f t="shared" si="5"/>
        <v>-32751</v>
      </c>
    </row>
    <row r="21" spans="1:8" ht="24" customHeight="1" thickBot="1" x14ac:dyDescent="0.35">
      <c r="A21" s="61"/>
      <c r="B21" s="62" t="s">
        <v>11</v>
      </c>
      <c r="C21" s="63">
        <f>C16</f>
        <v>25688905</v>
      </c>
      <c r="D21" s="64">
        <f>D16</f>
        <v>3286606</v>
      </c>
      <c r="E21" s="64">
        <f>E16+E13+E10</f>
        <v>3253447</v>
      </c>
      <c r="F21" s="65">
        <f t="shared" si="4"/>
        <v>98.991086853732995</v>
      </c>
      <c r="G21" s="66">
        <f>G13+G16+G10</f>
        <v>-33159</v>
      </c>
    </row>
    <row r="22" spans="1:8" ht="23.25" customHeight="1" thickBot="1" x14ac:dyDescent="0.35">
      <c r="A22" s="161" t="s">
        <v>12</v>
      </c>
      <c r="B22" s="162"/>
      <c r="C22" s="162"/>
      <c r="D22" s="162"/>
      <c r="E22" s="162"/>
      <c r="F22" s="162"/>
      <c r="G22" s="163"/>
    </row>
    <row r="23" spans="1:8" ht="26.25" customHeight="1" x14ac:dyDescent="0.3">
      <c r="A23" s="67">
        <v>20000000</v>
      </c>
      <c r="B23" s="118" t="s">
        <v>29</v>
      </c>
      <c r="C23" s="68"/>
      <c r="D23" s="95">
        <f>D24</f>
        <v>0</v>
      </c>
      <c r="E23" s="95">
        <f t="shared" ref="E23:G23" si="7">E24</f>
        <v>370742</v>
      </c>
      <c r="F23" s="95">
        <f t="shared" si="7"/>
        <v>0</v>
      </c>
      <c r="G23" s="95">
        <f t="shared" si="7"/>
        <v>370742</v>
      </c>
    </row>
    <row r="24" spans="1:8" ht="32.25" customHeight="1" x14ac:dyDescent="0.3">
      <c r="A24" s="69">
        <v>25020000</v>
      </c>
      <c r="B24" s="73" t="s">
        <v>41</v>
      </c>
      <c r="C24" s="70"/>
      <c r="D24" s="96">
        <f>D25</f>
        <v>0</v>
      </c>
      <c r="E24" s="96">
        <f t="shared" ref="E24:G24" si="8">E25</f>
        <v>370742</v>
      </c>
      <c r="F24" s="96">
        <f t="shared" si="8"/>
        <v>0</v>
      </c>
      <c r="G24" s="96">
        <f t="shared" si="8"/>
        <v>370742</v>
      </c>
    </row>
    <row r="25" spans="1:8" ht="118.5" customHeight="1" x14ac:dyDescent="0.3">
      <c r="A25" s="71">
        <v>25020200</v>
      </c>
      <c r="B25" s="145" t="s">
        <v>42</v>
      </c>
      <c r="C25" s="72"/>
      <c r="D25" s="97">
        <v>0</v>
      </c>
      <c r="E25" s="97">
        <v>370742</v>
      </c>
      <c r="F25" s="52">
        <v>0</v>
      </c>
      <c r="G25" s="98">
        <f>E25-D25</f>
        <v>370742</v>
      </c>
    </row>
    <row r="26" spans="1:8" ht="26.25" customHeight="1" x14ac:dyDescent="0.3">
      <c r="A26" s="67">
        <v>40000000</v>
      </c>
      <c r="B26" s="73" t="s">
        <v>7</v>
      </c>
      <c r="C26" s="74">
        <f>SUM(C27)</f>
        <v>1249509</v>
      </c>
      <c r="D26" s="96">
        <f t="shared" ref="D26:G26" si="9">SUM(D27)</f>
        <v>5084000</v>
      </c>
      <c r="E26" s="96">
        <f t="shared" si="9"/>
        <v>4626190</v>
      </c>
      <c r="F26" s="96">
        <f t="shared" si="9"/>
        <v>90.995082612116434</v>
      </c>
      <c r="G26" s="99">
        <f t="shared" si="9"/>
        <v>-457810</v>
      </c>
    </row>
    <row r="27" spans="1:8" ht="32.25" customHeight="1" x14ac:dyDescent="0.3">
      <c r="A27" s="75">
        <v>41030000</v>
      </c>
      <c r="B27" s="76" t="s">
        <v>27</v>
      </c>
      <c r="C27" s="74">
        <f>SUM(C28)</f>
        <v>1249509</v>
      </c>
      <c r="D27" s="96">
        <f t="shared" ref="D27:G27" si="10">SUM(D28)</f>
        <v>5084000</v>
      </c>
      <c r="E27" s="96">
        <f t="shared" si="10"/>
        <v>4626190</v>
      </c>
      <c r="F27" s="96">
        <f t="shared" si="10"/>
        <v>90.995082612116434</v>
      </c>
      <c r="G27" s="99">
        <f t="shared" si="10"/>
        <v>-457810</v>
      </c>
    </row>
    <row r="28" spans="1:8" ht="32.25" customHeight="1" x14ac:dyDescent="0.3">
      <c r="A28" s="75">
        <v>41050000</v>
      </c>
      <c r="B28" s="77" t="s">
        <v>8</v>
      </c>
      <c r="C28" s="78">
        <f>SUM(C29)</f>
        <v>1249509</v>
      </c>
      <c r="D28" s="100">
        <f t="shared" ref="D28:G28" si="11">SUM(D29)</f>
        <v>5084000</v>
      </c>
      <c r="E28" s="100">
        <f t="shared" si="11"/>
        <v>4626190</v>
      </c>
      <c r="F28" s="100">
        <f t="shared" si="11"/>
        <v>90.995082612116434</v>
      </c>
      <c r="G28" s="101">
        <f t="shared" si="11"/>
        <v>-457810</v>
      </c>
    </row>
    <row r="29" spans="1:8" ht="25.5" customHeight="1" thickBot="1" x14ac:dyDescent="0.35">
      <c r="A29" s="79">
        <v>41053900</v>
      </c>
      <c r="B29" s="121" t="s">
        <v>10</v>
      </c>
      <c r="C29" s="78">
        <v>1249509</v>
      </c>
      <c r="D29" s="136">
        <v>5084000</v>
      </c>
      <c r="E29" s="136">
        <v>4626190</v>
      </c>
      <c r="F29" s="136">
        <f>E29/D29*100</f>
        <v>90.995082612116434</v>
      </c>
      <c r="G29" s="137">
        <f>E29-D29</f>
        <v>-457810</v>
      </c>
    </row>
    <row r="30" spans="1:8" ht="29.25" customHeight="1" thickBot="1" x14ac:dyDescent="0.35">
      <c r="A30" s="138"/>
      <c r="B30" s="139" t="s">
        <v>13</v>
      </c>
      <c r="C30" s="140">
        <f>SUM(C26)</f>
        <v>1249509</v>
      </c>
      <c r="D30" s="141">
        <f>D26+D23</f>
        <v>5084000</v>
      </c>
      <c r="E30" s="141">
        <f>E26+E23</f>
        <v>4996932</v>
      </c>
      <c r="F30" s="142">
        <f>E30/D30*100</f>
        <v>98.28741148701809</v>
      </c>
      <c r="G30" s="143">
        <f>E30-D30</f>
        <v>-87068</v>
      </c>
    </row>
    <row r="31" spans="1:8" ht="27.75" customHeight="1" thickBot="1" x14ac:dyDescent="0.35">
      <c r="A31" s="102"/>
      <c r="B31" s="103" t="s">
        <v>14</v>
      </c>
      <c r="C31" s="63">
        <f>C21+C30</f>
        <v>26938414</v>
      </c>
      <c r="D31" s="64">
        <f t="shared" ref="D31:E31" si="12">D21+D30</f>
        <v>8370606</v>
      </c>
      <c r="E31" s="64">
        <f t="shared" si="12"/>
        <v>8250379</v>
      </c>
      <c r="F31" s="65">
        <f>E31/D31*100</f>
        <v>98.563700166989108</v>
      </c>
      <c r="G31" s="66">
        <f>E31-D31</f>
        <v>-120227</v>
      </c>
      <c r="H31" s="9"/>
    </row>
    <row r="32" spans="1:8" ht="21.75" customHeight="1" x14ac:dyDescent="0.3">
      <c r="A32" s="165" t="s">
        <v>15</v>
      </c>
      <c r="B32" s="166"/>
      <c r="C32" s="166"/>
      <c r="D32" s="166"/>
      <c r="E32" s="166"/>
      <c r="F32" s="166"/>
      <c r="G32" s="167"/>
    </row>
    <row r="33" spans="1:8" ht="24.75" customHeight="1" x14ac:dyDescent="0.3">
      <c r="A33" s="152" t="s">
        <v>43</v>
      </c>
      <c r="B33" s="153"/>
      <c r="C33" s="153"/>
      <c r="D33" s="153"/>
      <c r="E33" s="153"/>
      <c r="F33" s="153"/>
      <c r="G33" s="154"/>
    </row>
    <row r="34" spans="1:8" x14ac:dyDescent="0.3">
      <c r="A34" s="80" t="s">
        <v>16</v>
      </c>
      <c r="B34" s="44" t="s">
        <v>17</v>
      </c>
      <c r="C34" s="55">
        <f>C35</f>
        <v>2548644</v>
      </c>
      <c r="D34" s="55">
        <f>D35</f>
        <v>3015155</v>
      </c>
      <c r="E34" s="55">
        <f>E35</f>
        <v>2963001</v>
      </c>
      <c r="F34" s="47">
        <f>E34/D34*100</f>
        <v>98.270271345917536</v>
      </c>
      <c r="G34" s="48">
        <f>E34-D34</f>
        <v>-52154</v>
      </c>
      <c r="H34" s="10"/>
    </row>
    <row r="35" spans="1:8" ht="66" customHeight="1" x14ac:dyDescent="0.3">
      <c r="A35" s="81" t="s">
        <v>18</v>
      </c>
      <c r="B35" s="117" t="s">
        <v>19</v>
      </c>
      <c r="C35" s="14">
        <v>2548644</v>
      </c>
      <c r="D35" s="104">
        <v>3015155</v>
      </c>
      <c r="E35" s="104">
        <v>2963001</v>
      </c>
      <c r="F35" s="26">
        <f t="shared" ref="F35:F42" si="13">E35/D35*100</f>
        <v>98.270271345917536</v>
      </c>
      <c r="G35" s="53">
        <f t="shared" ref="G35:G44" si="14">E35-D35</f>
        <v>-52154</v>
      </c>
    </row>
    <row r="36" spans="1:8" ht="25.5" customHeight="1" x14ac:dyDescent="0.3">
      <c r="A36" s="82" t="s">
        <v>20</v>
      </c>
      <c r="B36" s="83" t="s">
        <v>21</v>
      </c>
      <c r="C36" s="17">
        <f>C37</f>
        <v>24381973</v>
      </c>
      <c r="D36" s="105">
        <f>D37</f>
        <v>1000000</v>
      </c>
      <c r="E36" s="105">
        <f>E37</f>
        <v>1000000</v>
      </c>
      <c r="F36" s="26">
        <f t="shared" si="13"/>
        <v>100</v>
      </c>
      <c r="G36" s="48">
        <f t="shared" si="14"/>
        <v>0</v>
      </c>
    </row>
    <row r="37" spans="1:8" ht="37.5" customHeight="1" x14ac:dyDescent="0.3">
      <c r="A37" s="84" t="s">
        <v>22</v>
      </c>
      <c r="B37" s="21" t="s">
        <v>23</v>
      </c>
      <c r="C37" s="18">
        <v>24381973</v>
      </c>
      <c r="D37" s="106">
        <v>1000000</v>
      </c>
      <c r="E37" s="106">
        <v>1000000</v>
      </c>
      <c r="F37" s="111">
        <f t="shared" si="13"/>
        <v>100</v>
      </c>
      <c r="G37" s="60">
        <f t="shared" si="14"/>
        <v>0</v>
      </c>
    </row>
    <row r="38" spans="1:8" ht="20.25" customHeight="1" x14ac:dyDescent="0.3">
      <c r="A38" s="85" t="s">
        <v>48</v>
      </c>
      <c r="B38" s="16" t="s">
        <v>50</v>
      </c>
      <c r="C38" s="19"/>
      <c r="D38" s="107">
        <f>D39</f>
        <v>184000</v>
      </c>
      <c r="E38" s="107">
        <f t="shared" ref="E38:G38" si="15">E39</f>
        <v>152000</v>
      </c>
      <c r="F38" s="107">
        <f t="shared" si="15"/>
        <v>82.608695652173907</v>
      </c>
      <c r="G38" s="108">
        <f t="shared" si="15"/>
        <v>-32000</v>
      </c>
    </row>
    <row r="39" spans="1:8" ht="30" customHeight="1" x14ac:dyDescent="0.3">
      <c r="A39" s="86" t="s">
        <v>49</v>
      </c>
      <c r="B39" s="15" t="s">
        <v>51</v>
      </c>
      <c r="C39" s="20"/>
      <c r="D39" s="109">
        <v>184000</v>
      </c>
      <c r="E39" s="109">
        <v>152000</v>
      </c>
      <c r="F39" s="111">
        <f t="shared" si="13"/>
        <v>82.608695652173907</v>
      </c>
      <c r="G39" s="60">
        <f t="shared" si="14"/>
        <v>-32000</v>
      </c>
    </row>
    <row r="40" spans="1:8" ht="22.5" customHeight="1" x14ac:dyDescent="0.3">
      <c r="A40" s="85" t="s">
        <v>45</v>
      </c>
      <c r="B40" s="16" t="s">
        <v>52</v>
      </c>
      <c r="C40" s="19">
        <f>C41</f>
        <v>6695</v>
      </c>
      <c r="D40" s="107">
        <f t="shared" ref="D40:G40" si="16">D41</f>
        <v>32591</v>
      </c>
      <c r="E40" s="107">
        <f t="shared" si="16"/>
        <v>32591</v>
      </c>
      <c r="F40" s="107">
        <f t="shared" si="16"/>
        <v>100</v>
      </c>
      <c r="G40" s="108">
        <f t="shared" si="16"/>
        <v>0</v>
      </c>
    </row>
    <row r="41" spans="1:8" ht="42" customHeight="1" thickBot="1" x14ac:dyDescent="0.35">
      <c r="A41" s="120" t="s">
        <v>46</v>
      </c>
      <c r="B41" s="121" t="s">
        <v>47</v>
      </c>
      <c r="C41" s="122">
        <v>6695</v>
      </c>
      <c r="D41" s="123">
        <v>32591</v>
      </c>
      <c r="E41" s="123">
        <v>32591</v>
      </c>
      <c r="F41" s="124">
        <f>E41/D41*100</f>
        <v>100</v>
      </c>
      <c r="G41" s="125">
        <f>E41-D41</f>
        <v>0</v>
      </c>
    </row>
    <row r="42" spans="1:8" ht="29.25" customHeight="1" thickBot="1" x14ac:dyDescent="0.35">
      <c r="A42" s="126"/>
      <c r="B42" s="127" t="s">
        <v>24</v>
      </c>
      <c r="C42" s="128">
        <f>C34+C36+C40</f>
        <v>26937312</v>
      </c>
      <c r="D42" s="128">
        <f>D34+D36+D40+D38</f>
        <v>4231746</v>
      </c>
      <c r="E42" s="128">
        <f>E34+E36+E40+E38</f>
        <v>4147592</v>
      </c>
      <c r="F42" s="129">
        <f t="shared" si="13"/>
        <v>98.011364576229283</v>
      </c>
      <c r="G42" s="66">
        <f t="shared" si="14"/>
        <v>-84154</v>
      </c>
    </row>
    <row r="43" spans="1:8" ht="28.5" customHeight="1" thickBot="1" x14ac:dyDescent="0.35">
      <c r="A43" s="148" t="s">
        <v>44</v>
      </c>
      <c r="B43" s="148"/>
      <c r="C43" s="148"/>
      <c r="D43" s="148"/>
      <c r="E43" s="148"/>
      <c r="F43" s="148"/>
      <c r="G43" s="148"/>
    </row>
    <row r="44" spans="1:8" ht="23.25" customHeight="1" x14ac:dyDescent="0.3">
      <c r="A44" s="89" t="s">
        <v>16</v>
      </c>
      <c r="B44" s="118" t="s">
        <v>17</v>
      </c>
      <c r="C44" s="90">
        <f>C45</f>
        <v>43300</v>
      </c>
      <c r="D44" s="112">
        <f>D45</f>
        <v>0</v>
      </c>
      <c r="E44" s="112">
        <f>E45</f>
        <v>370742</v>
      </c>
      <c r="F44" s="112">
        <f>F45</f>
        <v>0</v>
      </c>
      <c r="G44" s="113">
        <f t="shared" si="14"/>
        <v>370742</v>
      </c>
    </row>
    <row r="45" spans="1:8" ht="66.75" customHeight="1" x14ac:dyDescent="0.3">
      <c r="A45" s="91" t="s">
        <v>18</v>
      </c>
      <c r="B45" s="119" t="s">
        <v>19</v>
      </c>
      <c r="C45" s="23">
        <v>43300</v>
      </c>
      <c r="D45" s="111">
        <v>0</v>
      </c>
      <c r="E45" s="111">
        <v>370742</v>
      </c>
      <c r="F45" s="110">
        <v>0</v>
      </c>
      <c r="G45" s="60">
        <f t="shared" ref="G45" si="17">E45-D45</f>
        <v>370742</v>
      </c>
    </row>
    <row r="46" spans="1:8" ht="26.25" customHeight="1" x14ac:dyDescent="0.3">
      <c r="A46" s="92">
        <v>7000</v>
      </c>
      <c r="B46" s="144" t="s">
        <v>21</v>
      </c>
      <c r="C46" s="24">
        <f>C47</f>
        <v>50000</v>
      </c>
      <c r="D46" s="26">
        <f t="shared" ref="D46:G46" si="18">D47</f>
        <v>20000</v>
      </c>
      <c r="E46" s="26">
        <f t="shared" si="18"/>
        <v>20000</v>
      </c>
      <c r="F46" s="26">
        <f t="shared" si="18"/>
        <v>100</v>
      </c>
      <c r="G46" s="114">
        <f t="shared" si="18"/>
        <v>0</v>
      </c>
    </row>
    <row r="47" spans="1:8" ht="37.5" customHeight="1" x14ac:dyDescent="0.3">
      <c r="A47" s="93">
        <v>7370</v>
      </c>
      <c r="B47" s="119" t="s">
        <v>23</v>
      </c>
      <c r="C47" s="25">
        <v>50000</v>
      </c>
      <c r="D47" s="35">
        <v>20000</v>
      </c>
      <c r="E47" s="35">
        <v>20000</v>
      </c>
      <c r="F47" s="26">
        <f>E47/D47*100</f>
        <v>100</v>
      </c>
      <c r="G47" s="36">
        <f>E47-D47</f>
        <v>0</v>
      </c>
    </row>
    <row r="48" spans="1:8" ht="25.5" customHeight="1" x14ac:dyDescent="0.3">
      <c r="A48" s="92">
        <v>8000</v>
      </c>
      <c r="B48" s="16" t="s">
        <v>50</v>
      </c>
      <c r="C48" s="24">
        <f>C49</f>
        <v>1199509</v>
      </c>
      <c r="D48" s="26">
        <f t="shared" ref="D48:G48" si="19">D49</f>
        <v>5344000</v>
      </c>
      <c r="E48" s="26">
        <f t="shared" si="19"/>
        <v>4786086</v>
      </c>
      <c r="F48" s="26">
        <f t="shared" si="19"/>
        <v>89.559992514970048</v>
      </c>
      <c r="G48" s="114">
        <f t="shared" si="19"/>
        <v>-557914</v>
      </c>
    </row>
    <row r="49" spans="1:1026" ht="27" customHeight="1" thickBot="1" x14ac:dyDescent="0.35">
      <c r="A49" s="130">
        <v>8240</v>
      </c>
      <c r="B49" s="121" t="s">
        <v>51</v>
      </c>
      <c r="C49" s="23">
        <v>1199509</v>
      </c>
      <c r="D49" s="111">
        <v>5344000</v>
      </c>
      <c r="E49" s="111">
        <v>4786086</v>
      </c>
      <c r="F49" s="110">
        <f>E49/D49*100</f>
        <v>89.559992514970048</v>
      </c>
      <c r="G49" s="125">
        <f>E49-D49</f>
        <v>-557914</v>
      </c>
      <c r="J49" s="22" t="s">
        <v>32</v>
      </c>
    </row>
    <row r="50" spans="1:1026" ht="27.75" customHeight="1" thickBot="1" x14ac:dyDescent="0.35">
      <c r="A50" s="131"/>
      <c r="B50" s="132" t="s">
        <v>25</v>
      </c>
      <c r="C50" s="133">
        <f>C44+C46+C48</f>
        <v>1292809</v>
      </c>
      <c r="D50" s="133">
        <f>D44+D46+D48</f>
        <v>5364000</v>
      </c>
      <c r="E50" s="133">
        <f>E44+E46+E48</f>
        <v>5176828</v>
      </c>
      <c r="F50" s="134">
        <f>E50/D50*100</f>
        <v>96.510589112602545</v>
      </c>
      <c r="G50" s="135">
        <f>E50-D50</f>
        <v>-187172</v>
      </c>
    </row>
    <row r="51" spans="1:1026" ht="28.5" customHeight="1" thickBot="1" x14ac:dyDescent="0.35">
      <c r="A51" s="87"/>
      <c r="B51" s="88" t="s">
        <v>26</v>
      </c>
      <c r="C51" s="94">
        <f>C42+C50</f>
        <v>28230121</v>
      </c>
      <c r="D51" s="94">
        <f>D42+D50</f>
        <v>9595746</v>
      </c>
      <c r="E51" s="94">
        <f>E42+E50</f>
        <v>9324420</v>
      </c>
      <c r="F51" s="115">
        <f>E51/D51*100</f>
        <v>97.172434535053341</v>
      </c>
      <c r="G51" s="116">
        <f>E51-D51</f>
        <v>-271326</v>
      </c>
    </row>
    <row r="52" spans="1:1026" ht="15.75" customHeight="1" x14ac:dyDescent="0.3">
      <c r="C52" s="13"/>
      <c r="D52" s="13"/>
      <c r="E52" s="13"/>
      <c r="F52" s="13"/>
      <c r="G52" s="13"/>
      <c r="AMF52"/>
      <c r="AMG52"/>
      <c r="AMH52"/>
      <c r="AMI52"/>
      <c r="AMJ52"/>
      <c r="AMK52"/>
      <c r="AML52"/>
    </row>
    <row r="53" spans="1:1026" ht="27" customHeight="1" x14ac:dyDescent="0.3">
      <c r="A53" s="146" t="s">
        <v>53</v>
      </c>
      <c r="B53" s="147"/>
      <c r="C53" s="147"/>
      <c r="D53" s="147"/>
      <c r="E53" s="147"/>
      <c r="F53" s="147"/>
      <c r="G53" s="147"/>
    </row>
    <row r="54" spans="1:1026" s="1" customFormat="1" ht="47.4" customHeight="1" x14ac:dyDescent="0.3">
      <c r="A54" s="169" t="s">
        <v>56</v>
      </c>
      <c r="B54" s="169"/>
      <c r="C54" s="11"/>
      <c r="D54" s="11"/>
      <c r="E54" s="12"/>
      <c r="F54" s="168" t="s">
        <v>57</v>
      </c>
      <c r="G54" s="168"/>
    </row>
    <row r="55" spans="1:1026" ht="2.25" customHeight="1" x14ac:dyDescent="0.3">
      <c r="G55" s="1"/>
    </row>
    <row r="56" spans="1:1026" x14ac:dyDescent="0.3"/>
    <row r="57" spans="1:1026" x14ac:dyDescent="0.3">
      <c r="A57" s="170" t="s">
        <v>33</v>
      </c>
      <c r="B57" s="171"/>
    </row>
    <row r="58" spans="1:1026" x14ac:dyDescent="0.3"/>
    <row r="59" spans="1:1026" x14ac:dyDescent="0.3"/>
    <row r="60" spans="1:1026" x14ac:dyDescent="0.3"/>
    <row r="61" spans="1:1026" x14ac:dyDescent="0.3"/>
    <row r="62" spans="1:1026" x14ac:dyDescent="0.3"/>
    <row r="63" spans="1:1026" x14ac:dyDescent="0.3"/>
    <row r="64" spans="1:102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99" x14ac:dyDescent="0.3"/>
    <row r="1048515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4">
    <mergeCell ref="A54:B54"/>
    <mergeCell ref="F54:G54"/>
    <mergeCell ref="A57:B57"/>
    <mergeCell ref="A53:G53"/>
    <mergeCell ref="A43:G43"/>
    <mergeCell ref="E4:G4"/>
    <mergeCell ref="A4:C4"/>
    <mergeCell ref="F3:G3"/>
    <mergeCell ref="A33:G33"/>
    <mergeCell ref="A9:G9"/>
    <mergeCell ref="A8:G8"/>
    <mergeCell ref="A22:G22"/>
    <mergeCell ref="A5:G5"/>
    <mergeCell ref="A32:G32"/>
  </mergeCells>
  <printOptions horizontalCentered="1"/>
  <pageMargins left="0.39374999999999999" right="0.196527777777778" top="0.196527777777778" bottom="0.196527777777778" header="0.51180555555555496" footer="0.51180555555555496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2023-10-19T13:28:11Z</cp:lastPrinted>
  <dcterms:created xsi:type="dcterms:W3CDTF">2002-04-09T02:55:05Z</dcterms:created>
  <dcterms:modified xsi:type="dcterms:W3CDTF">2025-02-25T07:50:34Z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