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39 сесія\Бюджет_звіт за 9 місяців 2024\"/>
    </mc:Choice>
  </mc:AlternateContent>
  <xr:revisionPtr revIDLastSave="0" documentId="13_ncr:1_{39B91F31-72F8-46B6-9F9B-870799DE431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1'!$A$1:$G$53</definedName>
    <definedName name="Print_Area_0_0" localSheetId="0">'дод 1'!$A$1:$G$53</definedName>
    <definedName name="_xlnm.Print_Area" localSheetId="0">'дод 1'!$A$1:$G$53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 s="1"/>
  <c r="F27" i="1"/>
  <c r="G27" i="1"/>
  <c r="D27" i="1"/>
  <c r="E27" i="1"/>
  <c r="C27" i="1"/>
  <c r="D20" i="1"/>
  <c r="E20" i="1"/>
  <c r="F20" i="1"/>
  <c r="G20" i="1"/>
  <c r="C20" i="1"/>
  <c r="G22" i="1"/>
  <c r="G21" i="1" s="1"/>
  <c r="F21" i="1"/>
  <c r="D21" i="1"/>
  <c r="E21" i="1"/>
  <c r="C21" i="1"/>
  <c r="D11" i="1"/>
  <c r="E11" i="1"/>
  <c r="F11" i="1"/>
  <c r="C11" i="1"/>
  <c r="F41" i="1"/>
  <c r="D41" i="1"/>
  <c r="E41" i="1"/>
  <c r="C41" i="1"/>
  <c r="G36" i="1"/>
  <c r="G35" i="1" s="1"/>
  <c r="F36" i="1"/>
  <c r="F35" i="1" s="1"/>
  <c r="D35" i="1"/>
  <c r="E35" i="1"/>
  <c r="C35" i="1"/>
  <c r="G12" i="1" l="1"/>
  <c r="G11" i="1" s="1"/>
  <c r="G46" i="1" l="1"/>
  <c r="G45" i="1" s="1"/>
  <c r="F46" i="1"/>
  <c r="F45" i="1" s="1"/>
  <c r="D45" i="1"/>
  <c r="E45" i="1"/>
  <c r="C45" i="1"/>
  <c r="G38" i="1"/>
  <c r="G37" i="1" s="1"/>
  <c r="F38" i="1"/>
  <c r="F37" i="1" s="1"/>
  <c r="D37" i="1"/>
  <c r="E37" i="1"/>
  <c r="C37" i="1"/>
  <c r="D10" i="1"/>
  <c r="E10" i="1"/>
  <c r="F10" i="1"/>
  <c r="G10" i="1"/>
  <c r="C10" i="1"/>
  <c r="F26" i="1"/>
  <c r="F25" i="1" s="1"/>
  <c r="F24" i="1" s="1"/>
  <c r="F23" i="1" s="1"/>
  <c r="F17" i="1"/>
  <c r="G26" i="1"/>
  <c r="G25" i="1" s="1"/>
  <c r="G24" i="1" s="1"/>
  <c r="G23" i="1" s="1"/>
  <c r="D25" i="1"/>
  <c r="D24" i="1" s="1"/>
  <c r="D23" i="1" s="1"/>
  <c r="E25" i="1"/>
  <c r="E24" i="1" s="1"/>
  <c r="E23" i="1" s="1"/>
  <c r="C25" i="1"/>
  <c r="C24" i="1" s="1"/>
  <c r="C23" i="1" s="1"/>
  <c r="G44" i="1"/>
  <c r="E43" i="1"/>
  <c r="E47" i="1" s="1"/>
  <c r="D33" i="1"/>
  <c r="F44" i="1"/>
  <c r="F43" i="1" s="1"/>
  <c r="D43" i="1"/>
  <c r="C43" i="1"/>
  <c r="G34" i="1"/>
  <c r="F34" i="1"/>
  <c r="E33" i="1"/>
  <c r="C33" i="1"/>
  <c r="G32" i="1"/>
  <c r="F32" i="1"/>
  <c r="E31" i="1"/>
  <c r="D31" i="1"/>
  <c r="C31" i="1"/>
  <c r="G17" i="1"/>
  <c r="E16" i="1"/>
  <c r="D16" i="1"/>
  <c r="C16" i="1"/>
  <c r="G15" i="1"/>
  <c r="F15" i="1"/>
  <c r="E14" i="1"/>
  <c r="D14" i="1"/>
  <c r="C14" i="1"/>
  <c r="C47" i="1" l="1"/>
  <c r="D47" i="1"/>
  <c r="F47" i="1" s="1"/>
  <c r="D39" i="1"/>
  <c r="C39" i="1"/>
  <c r="E39" i="1"/>
  <c r="C48" i="1"/>
  <c r="F33" i="1"/>
  <c r="G43" i="1"/>
  <c r="G47" i="1" s="1"/>
  <c r="C13" i="1"/>
  <c r="C18" i="1" s="1"/>
  <c r="G31" i="1"/>
  <c r="G14" i="1"/>
  <c r="D13" i="1"/>
  <c r="G33" i="1"/>
  <c r="E13" i="1"/>
  <c r="E18" i="1" s="1"/>
  <c r="F16" i="1"/>
  <c r="G16" i="1"/>
  <c r="F14" i="1"/>
  <c r="F31" i="1"/>
  <c r="G39" i="1" l="1"/>
  <c r="F39" i="1"/>
  <c r="E48" i="1"/>
  <c r="D48" i="1"/>
  <c r="D18" i="1"/>
  <c r="D28" i="1" s="1"/>
  <c r="C28" i="1"/>
  <c r="F13" i="1"/>
  <c r="F18" i="1" s="1"/>
  <c r="G13" i="1"/>
  <c r="G18" i="1" s="1"/>
  <c r="E28" i="1"/>
  <c r="G28" i="1" l="1"/>
  <c r="F28" i="1"/>
  <c r="G48" i="1"/>
  <c r="F48" i="1"/>
</calcChain>
</file>

<file path=xl/sharedStrings.xml><?xml version="1.0" encoding="utf-8"?>
<sst xmlns="http://schemas.openxmlformats.org/spreadsheetml/2006/main" count="70" uniqueCount="57">
  <si>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</si>
  <si>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</si>
  <si>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</si>
  <si>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</si>
  <si>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</si>
  <si>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</si>
  <si>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</si>
  <si>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</si>
  <si>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</si>
  <si>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</si>
  <si>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</si>
  <si>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</si>
  <si>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</si>
  <si>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</si>
  <si>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</si>
  <si>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</si>
  <si>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Загальний фонд </t>
    </r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</si>
  <si>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</si>
  <si>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</si>
  <si>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</si>
  <si>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</si>
  <si>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</si>
  <si>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</si>
  <si>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</si>
  <si>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</si>
  <si>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900203</t>
  </si>
  <si>
    <t>УСЬОГО ВИДАТКІВ  загального фонду</t>
  </si>
  <si>
    <r>
      <rPr>
        <b/>
        <sz val="14"/>
        <rFont val="Times New Roman"/>
        <charset val="204"/>
      </rPr>
      <t xml:space="preserve">                                                         </t>
    </r>
    <r>
      <rPr>
        <b/>
        <i/>
        <sz val="14"/>
        <rFont val="Times New Roman"/>
        <charset val="204"/>
      </rPr>
      <t xml:space="preserve">                                                 Спеціальний фонд </t>
    </r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</si>
  <si>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</si>
  <si>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</si>
  <si>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</si>
  <si>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</si>
  <si>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Податкові надходження</t>
  </si>
  <si>
    <t>Податок на прибуток підприємств та фінансових установ комунальної власності</t>
  </si>
  <si>
    <t>Наталія НІКОЛАЄНКО</t>
  </si>
  <si>
    <t>3000</t>
  </si>
  <si>
    <t>3035</t>
  </si>
  <si>
    <t xml:space="preserve">  Компенсаційні виплати за пільговий проїзд окремих категорій громадян на залізничному транспорті</t>
  </si>
  <si>
    <t xml:space="preserve">Інша діяльність </t>
  </si>
  <si>
    <t>Заходи та роботи з територіальної оборони</t>
  </si>
  <si>
    <t>Соціальний захист та соціальне забезпечення</t>
  </si>
  <si>
    <t>Звіт про виконання районного бюджету Ізюмського району за 9 місяців 2024 року</t>
  </si>
  <si>
    <t xml:space="preserve">Затверджено місцевою радою на січень - вересень 2024 року  з урахування змін </t>
  </si>
  <si>
    <t>Виконання до затвердженого  з урахуванням змін за січень - вересень 2024 року                                (%)</t>
  </si>
  <si>
    <t>Відхилення до затвердженого плану з урахуванням змін за січень - вересень 2024 року                    (+/- )</t>
  </si>
  <si>
    <t>8000</t>
  </si>
  <si>
    <t>Інша діяльність</t>
  </si>
  <si>
    <t>8240</t>
  </si>
  <si>
    <t>Неподаткові надходження</t>
  </si>
  <si>
    <t xml:space="preserve">Податок на прибуток підприємств </t>
  </si>
  <si>
    <t>Інші джерела власних надходжень бюджетних установ</t>
  </si>
  <si>
    <t>Надходження, отримають бюджетні установи від підприємств, організацій, фізиних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</si>
  <si>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                                    </t>
  </si>
  <si>
    <t>від 28.11.2024 року  №328-VIII</t>
  </si>
  <si>
    <t>(ХХХІХ сесія VIII скликання)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</si>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</sst>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sz val="11"/>
      <color rgb="FF000000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4" fillId="0" borderId="0">
      <protection locked="0"/>
    </xf>
    <xf numFmtId="0" fontId="15" fillId="0" borderId="0">
      <protection locked="0"/>
    </xf>
  </cellStyleXfs>
  <cellXfs count="142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8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" fontId="5" fillId="0" borderId="9" xfId="1" applyNumberFormat="1" applyFont="1" applyBorder="1" applyAlignment="1" applyProtection="1">
      <alignment horizontal="center" vertical="center" wrapText="1"/>
    </xf>
    <xf numFmtId="0" fontId="20" fillId="0" borderId="0" xfId="0" applyFont="1" applyAlignment="1"/>
    <xf numFmtId="164" fontId="20" fillId="0" borderId="0" xfId="0" applyNumberFormat="1" applyFont="1" applyAlignment="1"/>
    <xf numFmtId="3" fontId="5" fillId="0" borderId="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1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8" fillId="0" borderId="26" xfId="0" applyNumberFormat="1" applyFont="1" applyBorder="1" applyAlignment="1" applyProtection="1">
      <alignment horizontal="center" vertical="center" wrapText="1"/>
      <protection locked="0"/>
    </xf>
    <xf numFmtId="3" fontId="8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49" fontId="17" fillId="0" borderId="25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3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3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/>
      <protection locked="0"/>
    </xf>
    <xf numFmtId="3" fontId="16" fillId="0" borderId="4" xfId="0" applyNumberFormat="1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3" fontId="17" fillId="0" borderId="21" xfId="0" applyNumberFormat="1" applyFont="1" applyBorder="1" applyAlignment="1" applyProtection="1">
      <alignment horizontal="center" vertical="center" wrapText="1"/>
      <protection locked="0"/>
    </xf>
    <xf numFmtId="3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22" xfId="0" applyNumberFormat="1" applyFont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0" borderId="41" xfId="0" applyNumberFormat="1" applyFont="1" applyBorder="1" applyAlignment="1" applyProtection="1">
      <alignment horizontal="center" vertical="center" wrapText="1"/>
      <protection locked="0"/>
    </xf>
    <xf numFmtId="3" fontId="16" fillId="0" borderId="24" xfId="0" applyNumberFormat="1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1" fontId="19" fillId="0" borderId="24" xfId="0" applyNumberFormat="1" applyFont="1" applyBorder="1" applyAlignment="1">
      <alignment horizontal="center" vertical="center" wrapText="1"/>
    </xf>
    <xf numFmtId="3" fontId="16" fillId="0" borderId="42" xfId="0" applyNumberFormat="1" applyFont="1" applyBorder="1" applyAlignment="1" applyProtection="1">
      <alignment horizontal="center" vertical="center" wrapText="1"/>
      <protection locked="0"/>
    </xf>
    <xf numFmtId="3" fontId="18" fillId="0" borderId="8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7" xfId="1" applyNumberFormat="1" applyFont="1" applyBorder="1" applyAlignment="1" applyProtection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14" fillId="0" borderId="0" xfId="0" applyFont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3" fontId="18" fillId="0" borderId="3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0" xfId="0" applyFont="1">
      <alignment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wrapText="1"/>
    </xf>
    <xf numFmtId="1" fontId="23" fillId="0" borderId="0" xfId="0" applyNumberFormat="1" applyFont="1" applyAlignment="1"/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1" fontId="18" fillId="0" borderId="24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 applyProtection="1">
      <alignment horizontal="center" vertical="center" wrapText="1"/>
      <protection locked="0"/>
    </xf>
    <xf numFmtId="1" fontId="18" fillId="0" borderId="3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/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Border="1" applyAlignment="1" applyProtection="1">
      <alignment horizontal="center" vertical="center" wrapText="1"/>
      <protection locked="0"/>
    </xf>
    <xf numFmtId="164" fontId="19" fillId="0" borderId="17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3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showGridLines="0" tabSelected="1" zoomScale="90" zoomScaleNormal="90" workbookViewId="0">
      <selection activeCell="F54" sqref="F54"/>
    </sheetView>
  </sheetViews>
  <sheetFormatPr defaultColWidth="10" defaultRowHeight="15.6" zeroHeight="1" x14ac:dyDescent="0.3"/>
  <cols>
    <col min="1" max="1" width="14.1796875" style="1" customWidth="1"/>
    <col min="2" max="2" width="41.1796875" style="1" customWidth="1"/>
    <col min="3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7" x14ac:dyDescent="0.3">
      <c r="F1" s="3" t="s">
        <v>0</v>
      </c>
    </row>
    <row r="2" spans="1:7" x14ac:dyDescent="0.3">
      <c r="F2" s="4" t="s">
        <v>1</v>
      </c>
    </row>
    <row r="3" spans="1:7" ht="15.75" customHeight="1" x14ac:dyDescent="0.3">
      <c r="F3" s="127" t="s">
        <v>53</v>
      </c>
      <c r="G3" s="127"/>
    </row>
    <row r="4" spans="1:7" ht="18" customHeight="1" x14ac:dyDescent="0.3">
      <c r="A4" s="126"/>
      <c r="B4" s="126"/>
      <c r="C4" s="126"/>
      <c r="D4" s="5"/>
      <c r="E4" s="113" t="s">
        <v>52</v>
      </c>
      <c r="F4" s="141" t="s">
        <v>54</v>
      </c>
      <c r="G4" s="141"/>
    </row>
    <row r="5" spans="1:7" ht="29.25" customHeight="1" x14ac:dyDescent="0.4">
      <c r="A5" s="137" t="s">
        <v>41</v>
      </c>
      <c r="B5" s="137"/>
      <c r="C5" s="137"/>
      <c r="D5" s="137"/>
      <c r="E5" s="137"/>
      <c r="F5" s="137"/>
      <c r="G5" s="137"/>
    </row>
    <row r="6" spans="1:7" ht="16.5" customHeight="1" thickBot="1" x14ac:dyDescent="0.4">
      <c r="A6" s="6"/>
      <c r="B6" s="6"/>
      <c r="C6" s="7"/>
      <c r="D6" s="7"/>
      <c r="E6" s="7"/>
      <c r="G6" s="8" t="s">
        <v>2</v>
      </c>
    </row>
    <row r="7" spans="1:7" ht="134.4" customHeight="1" thickBot="1" x14ac:dyDescent="0.35">
      <c r="A7" s="116" t="s">
        <v>3</v>
      </c>
      <c r="B7" s="117" t="s">
        <v>4</v>
      </c>
      <c r="C7" s="118" t="s">
        <v>5</v>
      </c>
      <c r="D7" s="118" t="s">
        <v>42</v>
      </c>
      <c r="E7" s="118" t="s">
        <v>6</v>
      </c>
      <c r="F7" s="118" t="s">
        <v>43</v>
      </c>
      <c r="G7" s="119" t="s">
        <v>44</v>
      </c>
    </row>
    <row r="8" spans="1:7" ht="27.75" customHeight="1" thickBot="1" x14ac:dyDescent="0.35">
      <c r="A8" s="131" t="s">
        <v>31</v>
      </c>
      <c r="B8" s="132"/>
      <c r="C8" s="132"/>
      <c r="D8" s="132"/>
      <c r="E8" s="132"/>
      <c r="F8" s="132"/>
      <c r="G8" s="133"/>
    </row>
    <row r="9" spans="1:7" ht="23.25" customHeight="1" thickBot="1" x14ac:dyDescent="0.35">
      <c r="A9" s="128" t="s">
        <v>16</v>
      </c>
      <c r="B9" s="129"/>
      <c r="C9" s="129"/>
      <c r="D9" s="129"/>
      <c r="E9" s="129"/>
      <c r="F9" s="129"/>
      <c r="G9" s="130"/>
    </row>
    <row r="10" spans="1:7" ht="23.25" customHeight="1" thickBot="1" x14ac:dyDescent="0.35">
      <c r="A10" s="47">
        <v>10000000</v>
      </c>
      <c r="B10" s="48" t="s">
        <v>32</v>
      </c>
      <c r="C10" s="49">
        <f>C12</f>
        <v>0</v>
      </c>
      <c r="D10" s="49">
        <f t="shared" ref="D10:G10" si="0">D12</f>
        <v>0</v>
      </c>
      <c r="E10" s="49">
        <f t="shared" si="0"/>
        <v>-412</v>
      </c>
      <c r="F10" s="50">
        <f t="shared" si="0"/>
        <v>0</v>
      </c>
      <c r="G10" s="51">
        <f t="shared" si="0"/>
        <v>-412</v>
      </c>
    </row>
    <row r="11" spans="1:7" ht="39.75" customHeight="1" thickBot="1" x14ac:dyDescent="0.35">
      <c r="A11" s="47">
        <v>11020000</v>
      </c>
      <c r="B11" s="48" t="s">
        <v>49</v>
      </c>
      <c r="C11" s="49">
        <f>C12</f>
        <v>0</v>
      </c>
      <c r="D11" s="49">
        <f t="shared" ref="D11:G11" si="1">D12</f>
        <v>0</v>
      </c>
      <c r="E11" s="49">
        <f t="shared" si="1"/>
        <v>-412</v>
      </c>
      <c r="F11" s="49">
        <f t="shared" si="1"/>
        <v>0</v>
      </c>
      <c r="G11" s="49">
        <f t="shared" si="1"/>
        <v>-412</v>
      </c>
    </row>
    <row r="12" spans="1:7" ht="36.75" customHeight="1" thickBot="1" x14ac:dyDescent="0.35">
      <c r="A12" s="52">
        <v>11020200</v>
      </c>
      <c r="B12" s="57" t="s">
        <v>33</v>
      </c>
      <c r="C12" s="53">
        <v>0</v>
      </c>
      <c r="D12" s="53">
        <v>0</v>
      </c>
      <c r="E12" s="53">
        <v>-412</v>
      </c>
      <c r="F12" s="54">
        <v>0</v>
      </c>
      <c r="G12" s="86">
        <f>E12-D12</f>
        <v>-412</v>
      </c>
    </row>
    <row r="13" spans="1:7" ht="24" customHeight="1" thickBot="1" x14ac:dyDescent="0.35">
      <c r="A13" s="47">
        <v>40000000</v>
      </c>
      <c r="B13" s="48" t="s">
        <v>7</v>
      </c>
      <c r="C13" s="55">
        <f>C14+C16</f>
        <v>3077106</v>
      </c>
      <c r="D13" s="55">
        <f>D14+D16</f>
        <v>2655613</v>
      </c>
      <c r="E13" s="55">
        <f>E14+E16</f>
        <v>2569549</v>
      </c>
      <c r="F13" s="42">
        <f>E13/D13*100</f>
        <v>96.759166339372499</v>
      </c>
      <c r="G13" s="56">
        <f>E13-D13</f>
        <v>-86064</v>
      </c>
    </row>
    <row r="14" spans="1:7" ht="24" customHeight="1" x14ac:dyDescent="0.3">
      <c r="A14" s="45">
        <v>41030000</v>
      </c>
      <c r="B14" s="46" t="s">
        <v>30</v>
      </c>
      <c r="C14" s="16">
        <f>C15</f>
        <v>1449400</v>
      </c>
      <c r="D14" s="16">
        <f>D15</f>
        <v>1087200</v>
      </c>
      <c r="E14" s="16">
        <f>E15</f>
        <v>1087200</v>
      </c>
      <c r="F14" s="13">
        <f t="shared" ref="F14:F16" si="2">E14/D14*100</f>
        <v>100</v>
      </c>
      <c r="G14" s="17">
        <f t="shared" ref="G14:G17" si="3">E14-D14</f>
        <v>0</v>
      </c>
    </row>
    <row r="15" spans="1:7" ht="66" customHeight="1" thickBot="1" x14ac:dyDescent="0.35">
      <c r="A15" s="44">
        <v>41030600</v>
      </c>
      <c r="B15" s="57" t="s">
        <v>9</v>
      </c>
      <c r="C15" s="58">
        <v>1449400</v>
      </c>
      <c r="D15" s="58">
        <v>1087200</v>
      </c>
      <c r="E15" s="58">
        <v>1087200</v>
      </c>
      <c r="F15" s="9">
        <f t="shared" si="2"/>
        <v>100</v>
      </c>
      <c r="G15" s="18">
        <f t="shared" si="3"/>
        <v>0</v>
      </c>
    </row>
    <row r="16" spans="1:7" ht="35.4" thickBot="1" x14ac:dyDescent="0.35">
      <c r="A16" s="47">
        <v>41050000</v>
      </c>
      <c r="B16" s="48" t="s">
        <v>8</v>
      </c>
      <c r="C16" s="19">
        <f>SUM(C17:C17)</f>
        <v>1627706</v>
      </c>
      <c r="D16" s="19">
        <f t="shared" ref="D16:E16" si="4">SUM(D17:D17)</f>
        <v>1568413</v>
      </c>
      <c r="E16" s="19">
        <f t="shared" si="4"/>
        <v>1482349</v>
      </c>
      <c r="F16" s="42">
        <f t="shared" si="2"/>
        <v>94.512669813371858</v>
      </c>
      <c r="G16" s="56">
        <f t="shared" si="3"/>
        <v>-86064</v>
      </c>
    </row>
    <row r="17" spans="1:1026" ht="33" customHeight="1" thickBot="1" x14ac:dyDescent="0.35">
      <c r="A17" s="59">
        <v>41053900</v>
      </c>
      <c r="B17" s="60" t="s">
        <v>10</v>
      </c>
      <c r="C17" s="22">
        <v>1627706</v>
      </c>
      <c r="D17" s="22">
        <v>1568413</v>
      </c>
      <c r="E17" s="61">
        <v>1482349</v>
      </c>
      <c r="F17" s="54">
        <f>E17/D17*100</f>
        <v>94.512669813371858</v>
      </c>
      <c r="G17" s="62">
        <f t="shared" si="3"/>
        <v>-86064</v>
      </c>
    </row>
    <row r="18" spans="1:1026" s="104" customFormat="1" ht="32.25" customHeight="1" thickBot="1" x14ac:dyDescent="0.35">
      <c r="A18" s="99"/>
      <c r="B18" s="100" t="s">
        <v>11</v>
      </c>
      <c r="C18" s="101">
        <f>C13+C10</f>
        <v>3077106</v>
      </c>
      <c r="D18" s="101">
        <f t="shared" ref="D18:G18" si="5">D13+D10</f>
        <v>2655613</v>
      </c>
      <c r="E18" s="101">
        <f t="shared" si="5"/>
        <v>2569137</v>
      </c>
      <c r="F18" s="101">
        <f t="shared" si="5"/>
        <v>96.759166339372499</v>
      </c>
      <c r="G18" s="102">
        <f t="shared" si="5"/>
        <v>-86476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103"/>
      <c r="JA18" s="103"/>
      <c r="JB18" s="103"/>
      <c r="JC18" s="103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103"/>
      <c r="JO18" s="103"/>
      <c r="JP18" s="103"/>
      <c r="JQ18" s="103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103"/>
      <c r="KC18" s="103"/>
      <c r="KD18" s="103"/>
      <c r="KE18" s="103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103"/>
      <c r="KQ18" s="103"/>
      <c r="KR18" s="103"/>
      <c r="KS18" s="103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103"/>
      <c r="LE18" s="103"/>
      <c r="LF18" s="103"/>
      <c r="LG18" s="103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103"/>
      <c r="LS18" s="103"/>
      <c r="LT18" s="103"/>
      <c r="LU18" s="103"/>
      <c r="LV18" s="103"/>
      <c r="LW18" s="103"/>
      <c r="LX18" s="103"/>
      <c r="LY18" s="103"/>
      <c r="LZ18" s="103"/>
      <c r="MA18" s="103"/>
      <c r="MB18" s="103"/>
      <c r="MC18" s="103"/>
      <c r="MD18" s="103"/>
      <c r="ME18" s="103"/>
      <c r="MF18" s="103"/>
      <c r="MG18" s="103"/>
      <c r="MH18" s="103"/>
      <c r="MI18" s="103"/>
      <c r="MJ18" s="103"/>
      <c r="MK18" s="103"/>
      <c r="ML18" s="103"/>
      <c r="MM18" s="103"/>
      <c r="MN18" s="103"/>
      <c r="MO18" s="103"/>
      <c r="MP18" s="103"/>
      <c r="MQ18" s="103"/>
      <c r="MR18" s="103"/>
      <c r="MS18" s="103"/>
      <c r="MT18" s="103"/>
      <c r="MU18" s="103"/>
      <c r="MV18" s="103"/>
      <c r="MW18" s="103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103"/>
      <c r="NI18" s="103"/>
      <c r="NJ18" s="103"/>
      <c r="NK18" s="103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103"/>
      <c r="NW18" s="103"/>
      <c r="NX18" s="103"/>
      <c r="NY18" s="103"/>
      <c r="NZ18" s="103"/>
      <c r="OA18" s="103"/>
      <c r="OB18" s="103"/>
      <c r="OC18" s="103"/>
      <c r="OD18" s="103"/>
      <c r="OE18" s="103"/>
      <c r="OF18" s="103"/>
      <c r="OG18" s="103"/>
      <c r="OH18" s="103"/>
      <c r="OI18" s="103"/>
      <c r="OJ18" s="103"/>
      <c r="OK18" s="103"/>
      <c r="OL18" s="103"/>
      <c r="OM18" s="103"/>
      <c r="ON18" s="103"/>
      <c r="OO18" s="103"/>
      <c r="OP18" s="103"/>
      <c r="OQ18" s="103"/>
      <c r="OR18" s="103"/>
      <c r="OS18" s="103"/>
      <c r="OT18" s="103"/>
      <c r="OU18" s="103"/>
      <c r="OV18" s="103"/>
      <c r="OW18" s="103"/>
      <c r="OX18" s="103"/>
      <c r="OY18" s="103"/>
      <c r="OZ18" s="103"/>
      <c r="PA18" s="103"/>
      <c r="PB18" s="103"/>
      <c r="PC18" s="103"/>
      <c r="PD18" s="103"/>
      <c r="PE18" s="103"/>
      <c r="PF18" s="103"/>
      <c r="PG18" s="103"/>
      <c r="PH18" s="103"/>
      <c r="PI18" s="103"/>
      <c r="PJ18" s="103"/>
      <c r="PK18" s="103"/>
      <c r="PL18" s="103"/>
      <c r="PM18" s="103"/>
      <c r="PN18" s="103"/>
      <c r="PO18" s="103"/>
      <c r="PP18" s="103"/>
      <c r="PQ18" s="103"/>
      <c r="PR18" s="103"/>
      <c r="PS18" s="103"/>
      <c r="PT18" s="103"/>
      <c r="PU18" s="103"/>
      <c r="PV18" s="103"/>
      <c r="PW18" s="103"/>
      <c r="PX18" s="103"/>
      <c r="PY18" s="103"/>
      <c r="PZ18" s="103"/>
      <c r="QA18" s="103"/>
      <c r="QB18" s="103"/>
      <c r="QC18" s="103"/>
      <c r="QD18" s="103"/>
      <c r="QE18" s="103"/>
      <c r="QF18" s="103"/>
      <c r="QG18" s="103"/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03"/>
      <c r="QT18" s="103"/>
      <c r="QU18" s="103"/>
      <c r="QV18" s="103"/>
      <c r="QW18" s="103"/>
      <c r="QX18" s="103"/>
      <c r="QY18" s="103"/>
      <c r="QZ18" s="103"/>
      <c r="RA18" s="103"/>
      <c r="RB18" s="103"/>
      <c r="RC18" s="103"/>
      <c r="RD18" s="103"/>
      <c r="RE18" s="103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103"/>
      <c r="RQ18" s="103"/>
      <c r="RR18" s="103"/>
      <c r="RS18" s="103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03"/>
      <c r="SE18" s="103"/>
      <c r="SF18" s="103"/>
      <c r="SG18" s="103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03"/>
      <c r="TG18" s="103"/>
      <c r="TH18" s="103"/>
      <c r="TI18" s="103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03"/>
      <c r="TU18" s="103"/>
      <c r="TV18" s="103"/>
      <c r="TW18" s="103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03"/>
      <c r="UI18" s="103"/>
      <c r="UJ18" s="103"/>
      <c r="UK18" s="103"/>
      <c r="UL18" s="103"/>
      <c r="UM18" s="103"/>
      <c r="UN18" s="103"/>
      <c r="UO18" s="103"/>
      <c r="UP18" s="103"/>
      <c r="UQ18" s="103"/>
      <c r="UR18" s="103"/>
      <c r="US18" s="103"/>
      <c r="UT18" s="103"/>
      <c r="UU18" s="103"/>
      <c r="UV18" s="103"/>
      <c r="UW18" s="103"/>
      <c r="UX18" s="103"/>
      <c r="UY18" s="103"/>
      <c r="UZ18" s="103"/>
      <c r="VA18" s="103"/>
      <c r="VB18" s="103"/>
      <c r="VC18" s="103"/>
      <c r="VD18" s="103"/>
      <c r="VE18" s="103"/>
      <c r="VF18" s="103"/>
      <c r="VG18" s="103"/>
      <c r="VH18" s="103"/>
      <c r="VI18" s="103"/>
      <c r="VJ18" s="103"/>
      <c r="VK18" s="103"/>
      <c r="VL18" s="103"/>
      <c r="VM18" s="103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03"/>
      <c r="VY18" s="103"/>
      <c r="VZ18" s="103"/>
      <c r="WA18" s="103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03"/>
      <c r="WM18" s="103"/>
      <c r="WN18" s="103"/>
      <c r="WO18" s="103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  <c r="WZ18" s="103"/>
      <c r="XA18" s="103"/>
      <c r="XB18" s="103"/>
      <c r="XC18" s="103"/>
      <c r="XD18" s="103"/>
      <c r="XE18" s="103"/>
      <c r="XF18" s="103"/>
      <c r="XG18" s="103"/>
      <c r="XH18" s="103"/>
      <c r="XI18" s="103"/>
      <c r="XJ18" s="103"/>
      <c r="XK18" s="103"/>
      <c r="XL18" s="103"/>
      <c r="XM18" s="103"/>
      <c r="XN18" s="103"/>
      <c r="XO18" s="103"/>
      <c r="XP18" s="103"/>
      <c r="XQ18" s="103"/>
      <c r="XR18" s="103"/>
      <c r="XS18" s="103"/>
      <c r="XT18" s="103"/>
      <c r="XU18" s="103"/>
      <c r="XV18" s="103"/>
      <c r="XW18" s="103"/>
      <c r="XX18" s="103"/>
      <c r="XY18" s="103"/>
      <c r="XZ18" s="103"/>
      <c r="YA18" s="103"/>
      <c r="YB18" s="103"/>
      <c r="YC18" s="103"/>
      <c r="YD18" s="103"/>
      <c r="YE18" s="103"/>
      <c r="YF18" s="103"/>
      <c r="YG18" s="103"/>
      <c r="YH18" s="103"/>
      <c r="YI18" s="103"/>
      <c r="YJ18" s="103"/>
      <c r="YK18" s="103"/>
      <c r="YL18" s="103"/>
      <c r="YM18" s="103"/>
      <c r="YN18" s="103"/>
      <c r="YO18" s="103"/>
      <c r="YP18" s="103"/>
      <c r="YQ18" s="103"/>
      <c r="YR18" s="103"/>
      <c r="YS18" s="103"/>
      <c r="YT18" s="103"/>
      <c r="YU18" s="103"/>
      <c r="YV18" s="103"/>
      <c r="YW18" s="103"/>
      <c r="YX18" s="103"/>
      <c r="YY18" s="103"/>
      <c r="YZ18" s="103"/>
      <c r="ZA18" s="103"/>
      <c r="ZB18" s="103"/>
      <c r="ZC18" s="103"/>
      <c r="ZD18" s="103"/>
      <c r="ZE18" s="103"/>
      <c r="ZF18" s="103"/>
      <c r="ZG18" s="103"/>
      <c r="ZH18" s="103"/>
      <c r="ZI18" s="103"/>
      <c r="ZJ18" s="103"/>
      <c r="ZK18" s="103"/>
      <c r="ZL18" s="103"/>
      <c r="ZM18" s="103"/>
      <c r="ZN18" s="103"/>
      <c r="ZO18" s="103"/>
      <c r="ZP18" s="103"/>
      <c r="ZQ18" s="103"/>
      <c r="ZR18" s="103"/>
      <c r="ZS18" s="103"/>
      <c r="ZT18" s="103"/>
      <c r="ZU18" s="103"/>
      <c r="ZV18" s="103"/>
      <c r="ZW18" s="103"/>
      <c r="ZX18" s="103"/>
      <c r="ZY18" s="103"/>
      <c r="ZZ18" s="103"/>
      <c r="AAA18" s="103"/>
      <c r="AAB18" s="103"/>
      <c r="AAC18" s="103"/>
      <c r="AAD18" s="103"/>
      <c r="AAE18" s="103"/>
      <c r="AAF18" s="103"/>
      <c r="AAG18" s="103"/>
      <c r="AAH18" s="103"/>
      <c r="AAI18" s="103"/>
      <c r="AAJ18" s="103"/>
      <c r="AAK18" s="103"/>
      <c r="AAL18" s="103"/>
      <c r="AAM18" s="103"/>
      <c r="AAN18" s="103"/>
      <c r="AAO18" s="103"/>
      <c r="AAP18" s="103"/>
      <c r="AAQ18" s="103"/>
      <c r="AAR18" s="103"/>
      <c r="AAS18" s="103"/>
      <c r="AAT18" s="103"/>
      <c r="AAU18" s="103"/>
      <c r="AAV18" s="103"/>
      <c r="AAW18" s="103"/>
      <c r="AAX18" s="103"/>
      <c r="AAY18" s="103"/>
      <c r="AAZ18" s="103"/>
      <c r="ABA18" s="103"/>
      <c r="ABB18" s="103"/>
      <c r="ABC18" s="103"/>
      <c r="ABD18" s="103"/>
      <c r="ABE18" s="103"/>
      <c r="ABF18" s="103"/>
      <c r="ABG18" s="103"/>
      <c r="ABH18" s="103"/>
      <c r="ABI18" s="103"/>
      <c r="ABJ18" s="103"/>
      <c r="ABK18" s="103"/>
      <c r="ABL18" s="103"/>
      <c r="ABM18" s="103"/>
      <c r="ABN18" s="103"/>
      <c r="ABO18" s="103"/>
      <c r="ABP18" s="103"/>
      <c r="ABQ18" s="103"/>
      <c r="ABR18" s="103"/>
      <c r="ABS18" s="103"/>
      <c r="ABT18" s="103"/>
      <c r="ABU18" s="103"/>
      <c r="ABV18" s="103"/>
      <c r="ABW18" s="103"/>
      <c r="ABX18" s="103"/>
      <c r="ABY18" s="103"/>
      <c r="ABZ18" s="103"/>
      <c r="ACA18" s="103"/>
      <c r="ACB18" s="103"/>
      <c r="ACC18" s="103"/>
      <c r="ACD18" s="103"/>
      <c r="ACE18" s="103"/>
      <c r="ACF18" s="103"/>
      <c r="ACG18" s="103"/>
      <c r="ACH18" s="103"/>
      <c r="ACI18" s="103"/>
      <c r="ACJ18" s="103"/>
      <c r="ACK18" s="103"/>
      <c r="ACL18" s="103"/>
      <c r="ACM18" s="103"/>
      <c r="ACN18" s="103"/>
      <c r="ACO18" s="103"/>
      <c r="ACP18" s="103"/>
      <c r="ACQ18" s="103"/>
      <c r="ACR18" s="103"/>
      <c r="ACS18" s="103"/>
      <c r="ACT18" s="103"/>
      <c r="ACU18" s="103"/>
      <c r="ACV18" s="103"/>
      <c r="ACW18" s="103"/>
      <c r="ACX18" s="103"/>
      <c r="ACY18" s="103"/>
      <c r="ACZ18" s="103"/>
      <c r="ADA18" s="103"/>
      <c r="ADB18" s="103"/>
      <c r="ADC18" s="103"/>
      <c r="ADD18" s="103"/>
      <c r="ADE18" s="103"/>
      <c r="ADF18" s="103"/>
      <c r="ADG18" s="103"/>
      <c r="ADH18" s="103"/>
      <c r="ADI18" s="103"/>
      <c r="ADJ18" s="103"/>
      <c r="ADK18" s="103"/>
      <c r="ADL18" s="103"/>
      <c r="ADM18" s="103"/>
      <c r="ADN18" s="103"/>
      <c r="ADO18" s="103"/>
      <c r="ADP18" s="103"/>
      <c r="ADQ18" s="103"/>
      <c r="ADR18" s="103"/>
      <c r="ADS18" s="103"/>
      <c r="ADT18" s="103"/>
      <c r="ADU18" s="103"/>
      <c r="ADV18" s="103"/>
      <c r="ADW18" s="103"/>
      <c r="ADX18" s="103"/>
      <c r="ADY18" s="103"/>
      <c r="ADZ18" s="103"/>
      <c r="AEA18" s="103"/>
      <c r="AEB18" s="103"/>
      <c r="AEC18" s="103"/>
      <c r="AED18" s="103"/>
      <c r="AEE18" s="103"/>
      <c r="AEF18" s="103"/>
      <c r="AEG18" s="103"/>
      <c r="AEH18" s="103"/>
      <c r="AEI18" s="103"/>
      <c r="AEJ18" s="103"/>
      <c r="AEK18" s="103"/>
      <c r="AEL18" s="103"/>
      <c r="AEM18" s="103"/>
      <c r="AEN18" s="103"/>
      <c r="AEO18" s="103"/>
      <c r="AEP18" s="103"/>
      <c r="AEQ18" s="103"/>
      <c r="AER18" s="103"/>
      <c r="AES18" s="103"/>
      <c r="AET18" s="103"/>
      <c r="AEU18" s="103"/>
      <c r="AEV18" s="103"/>
      <c r="AEW18" s="103"/>
      <c r="AEX18" s="103"/>
      <c r="AEY18" s="103"/>
      <c r="AEZ18" s="103"/>
      <c r="AFA18" s="103"/>
      <c r="AFB18" s="103"/>
      <c r="AFC18" s="103"/>
      <c r="AFD18" s="103"/>
      <c r="AFE18" s="103"/>
      <c r="AFF18" s="103"/>
      <c r="AFG18" s="103"/>
      <c r="AFH18" s="103"/>
      <c r="AFI18" s="103"/>
      <c r="AFJ18" s="103"/>
      <c r="AFK18" s="103"/>
      <c r="AFL18" s="103"/>
      <c r="AFM18" s="103"/>
      <c r="AFN18" s="103"/>
      <c r="AFO18" s="103"/>
      <c r="AFP18" s="103"/>
      <c r="AFQ18" s="103"/>
      <c r="AFR18" s="103"/>
      <c r="AFS18" s="103"/>
      <c r="AFT18" s="103"/>
      <c r="AFU18" s="103"/>
      <c r="AFV18" s="103"/>
      <c r="AFW18" s="103"/>
      <c r="AFX18" s="103"/>
      <c r="AFY18" s="103"/>
      <c r="AFZ18" s="103"/>
      <c r="AGA18" s="103"/>
      <c r="AGB18" s="103"/>
      <c r="AGC18" s="103"/>
      <c r="AGD18" s="103"/>
      <c r="AGE18" s="103"/>
      <c r="AGF18" s="103"/>
      <c r="AGG18" s="103"/>
      <c r="AGH18" s="103"/>
      <c r="AGI18" s="103"/>
      <c r="AGJ18" s="103"/>
      <c r="AGK18" s="103"/>
      <c r="AGL18" s="103"/>
      <c r="AGM18" s="103"/>
      <c r="AGN18" s="103"/>
      <c r="AGO18" s="103"/>
      <c r="AGP18" s="103"/>
      <c r="AGQ18" s="103"/>
      <c r="AGR18" s="103"/>
      <c r="AGS18" s="103"/>
      <c r="AGT18" s="103"/>
      <c r="AGU18" s="103"/>
      <c r="AGV18" s="103"/>
      <c r="AGW18" s="103"/>
      <c r="AGX18" s="103"/>
      <c r="AGY18" s="103"/>
      <c r="AGZ18" s="103"/>
      <c r="AHA18" s="103"/>
      <c r="AHB18" s="103"/>
      <c r="AHC18" s="103"/>
      <c r="AHD18" s="103"/>
      <c r="AHE18" s="103"/>
      <c r="AHF18" s="103"/>
      <c r="AHG18" s="103"/>
      <c r="AHH18" s="103"/>
      <c r="AHI18" s="103"/>
      <c r="AHJ18" s="103"/>
      <c r="AHK18" s="103"/>
      <c r="AHL18" s="103"/>
      <c r="AHM18" s="103"/>
      <c r="AHN18" s="103"/>
      <c r="AHO18" s="103"/>
      <c r="AHP18" s="103"/>
      <c r="AHQ18" s="103"/>
      <c r="AHR18" s="103"/>
      <c r="AHS18" s="103"/>
      <c r="AHT18" s="103"/>
      <c r="AHU18" s="103"/>
      <c r="AHV18" s="103"/>
      <c r="AHW18" s="103"/>
      <c r="AHX18" s="103"/>
      <c r="AHY18" s="103"/>
      <c r="AHZ18" s="103"/>
      <c r="AIA18" s="103"/>
      <c r="AIB18" s="103"/>
      <c r="AIC18" s="103"/>
      <c r="AID18" s="103"/>
      <c r="AIE18" s="103"/>
      <c r="AIF18" s="103"/>
      <c r="AIG18" s="103"/>
      <c r="AIH18" s="103"/>
      <c r="AII18" s="103"/>
      <c r="AIJ18" s="103"/>
      <c r="AIK18" s="103"/>
      <c r="AIL18" s="103"/>
      <c r="AIM18" s="103"/>
      <c r="AIN18" s="103"/>
      <c r="AIO18" s="103"/>
      <c r="AIP18" s="103"/>
      <c r="AIQ18" s="103"/>
      <c r="AIR18" s="103"/>
      <c r="AIS18" s="103"/>
      <c r="AIT18" s="103"/>
      <c r="AIU18" s="103"/>
      <c r="AIV18" s="103"/>
      <c r="AIW18" s="103"/>
      <c r="AIX18" s="103"/>
      <c r="AIY18" s="103"/>
      <c r="AIZ18" s="103"/>
      <c r="AJA18" s="103"/>
      <c r="AJB18" s="103"/>
      <c r="AJC18" s="103"/>
      <c r="AJD18" s="103"/>
      <c r="AJE18" s="103"/>
      <c r="AJF18" s="103"/>
      <c r="AJG18" s="103"/>
      <c r="AJH18" s="103"/>
      <c r="AJI18" s="103"/>
      <c r="AJJ18" s="103"/>
      <c r="AJK18" s="103"/>
      <c r="AJL18" s="103"/>
      <c r="AJM18" s="103"/>
      <c r="AJN18" s="103"/>
      <c r="AJO18" s="103"/>
      <c r="AJP18" s="103"/>
      <c r="AJQ18" s="103"/>
      <c r="AJR18" s="103"/>
      <c r="AJS18" s="103"/>
      <c r="AJT18" s="103"/>
      <c r="AJU18" s="103"/>
      <c r="AJV18" s="103"/>
      <c r="AJW18" s="103"/>
      <c r="AJX18" s="103"/>
      <c r="AJY18" s="103"/>
      <c r="AJZ18" s="103"/>
      <c r="AKA18" s="103"/>
      <c r="AKB18" s="103"/>
      <c r="AKC18" s="103"/>
      <c r="AKD18" s="103"/>
      <c r="AKE18" s="103"/>
      <c r="AKF18" s="103"/>
      <c r="AKG18" s="103"/>
      <c r="AKH18" s="103"/>
      <c r="AKI18" s="103"/>
      <c r="AKJ18" s="103"/>
      <c r="AKK18" s="103"/>
      <c r="AKL18" s="103"/>
      <c r="AKM18" s="103"/>
      <c r="AKN18" s="103"/>
      <c r="AKO18" s="103"/>
      <c r="AKP18" s="103"/>
      <c r="AKQ18" s="103"/>
      <c r="AKR18" s="103"/>
      <c r="AKS18" s="103"/>
      <c r="AKT18" s="103"/>
      <c r="AKU18" s="103"/>
      <c r="AKV18" s="103"/>
      <c r="AKW18" s="103"/>
      <c r="AKX18" s="103"/>
      <c r="AKY18" s="103"/>
      <c r="AKZ18" s="103"/>
      <c r="ALA18" s="103"/>
      <c r="ALB18" s="103"/>
      <c r="ALC18" s="103"/>
      <c r="ALD18" s="103"/>
      <c r="ALE18" s="103"/>
      <c r="ALF18" s="103"/>
      <c r="ALG18" s="103"/>
      <c r="ALH18" s="103"/>
      <c r="ALI18" s="103"/>
      <c r="ALJ18" s="103"/>
      <c r="ALK18" s="103"/>
      <c r="ALL18" s="103"/>
      <c r="ALM18" s="103"/>
      <c r="ALN18" s="103"/>
      <c r="ALO18" s="103"/>
      <c r="ALP18" s="103"/>
      <c r="ALQ18" s="103"/>
      <c r="ALR18" s="103"/>
      <c r="ALS18" s="103"/>
      <c r="ALT18" s="103"/>
      <c r="ALU18" s="103"/>
      <c r="ALV18" s="103"/>
      <c r="ALW18" s="103"/>
      <c r="ALX18" s="103"/>
      <c r="ALY18" s="103"/>
      <c r="ALZ18" s="103"/>
      <c r="AMA18" s="103"/>
      <c r="AMB18" s="103"/>
      <c r="AMC18" s="103"/>
      <c r="AMD18" s="103"/>
      <c r="AME18" s="103"/>
      <c r="AMF18" s="103"/>
      <c r="AMG18" s="103"/>
      <c r="AMH18" s="103"/>
      <c r="AMI18" s="103"/>
      <c r="AMJ18" s="103"/>
      <c r="AMK18" s="103"/>
      <c r="AML18" s="103"/>
    </row>
    <row r="19" spans="1:1026" ht="32.25" customHeight="1" thickBot="1" x14ac:dyDescent="0.35">
      <c r="A19" s="134" t="s">
        <v>12</v>
      </c>
      <c r="B19" s="135"/>
      <c r="C19" s="135"/>
      <c r="D19" s="135"/>
      <c r="E19" s="135"/>
      <c r="F19" s="135"/>
      <c r="G19" s="136"/>
    </row>
    <row r="20" spans="1:1026" ht="32.25" customHeight="1" thickBot="1" x14ac:dyDescent="0.35">
      <c r="A20" s="47">
        <v>20000000</v>
      </c>
      <c r="B20" s="48" t="s">
        <v>48</v>
      </c>
      <c r="C20" s="90">
        <f>C21</f>
        <v>0</v>
      </c>
      <c r="D20" s="90">
        <f t="shared" ref="D20:G20" si="6">D21</f>
        <v>0</v>
      </c>
      <c r="E20" s="90">
        <f t="shared" si="6"/>
        <v>370742</v>
      </c>
      <c r="F20" s="90">
        <f t="shared" si="6"/>
        <v>0</v>
      </c>
      <c r="G20" s="91">
        <f t="shared" si="6"/>
        <v>370742</v>
      </c>
    </row>
    <row r="21" spans="1:1026" s="96" customFormat="1" ht="39" customHeight="1" thickBot="1" x14ac:dyDescent="0.35">
      <c r="A21" s="92">
        <v>25020000</v>
      </c>
      <c r="B21" s="93" t="s">
        <v>50</v>
      </c>
      <c r="C21" s="93">
        <f>C22</f>
        <v>0</v>
      </c>
      <c r="D21" s="93">
        <f t="shared" ref="D21:G21" si="7">D22</f>
        <v>0</v>
      </c>
      <c r="E21" s="93">
        <f t="shared" si="7"/>
        <v>370742</v>
      </c>
      <c r="F21" s="93">
        <f t="shared" si="7"/>
        <v>0</v>
      </c>
      <c r="G21" s="94">
        <f t="shared" si="7"/>
        <v>370742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</row>
    <row r="22" spans="1:1026" s="96" customFormat="1" ht="130.19999999999999" customHeight="1" thickBot="1" x14ac:dyDescent="0.35">
      <c r="A22" s="97">
        <v>25020200</v>
      </c>
      <c r="B22" s="68" t="s">
        <v>51</v>
      </c>
      <c r="C22" s="98">
        <v>0</v>
      </c>
      <c r="D22" s="98">
        <v>0</v>
      </c>
      <c r="E22" s="98">
        <v>370742</v>
      </c>
      <c r="F22" s="66">
        <v>0</v>
      </c>
      <c r="G22" s="67">
        <f>E22-D22</f>
        <v>370742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  <c r="PC22" s="95"/>
      <c r="PD22" s="95"/>
      <c r="PE22" s="95"/>
      <c r="PF22" s="95"/>
      <c r="PG22" s="95"/>
      <c r="PH22" s="95"/>
      <c r="PI22" s="95"/>
      <c r="PJ22" s="95"/>
      <c r="PK22" s="95"/>
      <c r="PL22" s="95"/>
      <c r="PM22" s="95"/>
      <c r="PN22" s="95"/>
      <c r="PO22" s="95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5"/>
      <c r="QA22" s="95"/>
      <c r="QB22" s="95"/>
      <c r="QC22" s="95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5"/>
      <c r="QO22" s="95"/>
      <c r="QP22" s="95"/>
      <c r="QQ22" s="95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5"/>
      <c r="RC22" s="95"/>
      <c r="RD22" s="95"/>
      <c r="RE22" s="95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5"/>
      <c r="RQ22" s="95"/>
      <c r="RR22" s="95"/>
      <c r="RS22" s="95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5"/>
      <c r="SE22" s="95"/>
      <c r="SF22" s="95"/>
      <c r="SG22" s="95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5"/>
      <c r="SS22" s="95"/>
      <c r="ST22" s="95"/>
      <c r="SU22" s="95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5"/>
      <c r="TG22" s="95"/>
      <c r="TH22" s="95"/>
      <c r="TI22" s="95"/>
      <c r="TJ22" s="95"/>
      <c r="TK22" s="95"/>
      <c r="TL22" s="95"/>
      <c r="TM22" s="95"/>
      <c r="TN22" s="95"/>
      <c r="TO22" s="95"/>
      <c r="TP22" s="95"/>
      <c r="TQ22" s="95"/>
      <c r="TR22" s="95"/>
      <c r="TS22" s="95"/>
      <c r="TT22" s="95"/>
      <c r="TU22" s="95"/>
      <c r="TV22" s="95"/>
      <c r="TW22" s="95"/>
      <c r="TX22" s="95"/>
      <c r="TY22" s="95"/>
      <c r="TZ22" s="95"/>
      <c r="UA22" s="95"/>
      <c r="UB22" s="95"/>
      <c r="UC22" s="95"/>
      <c r="UD22" s="95"/>
      <c r="UE22" s="95"/>
      <c r="UF22" s="95"/>
      <c r="UG22" s="95"/>
      <c r="UH22" s="95"/>
      <c r="UI22" s="95"/>
      <c r="UJ22" s="95"/>
      <c r="UK22" s="95"/>
      <c r="UL22" s="95"/>
      <c r="UM22" s="95"/>
      <c r="UN22" s="95"/>
      <c r="UO22" s="95"/>
      <c r="UP22" s="95"/>
      <c r="UQ22" s="95"/>
      <c r="UR22" s="95"/>
      <c r="US22" s="95"/>
      <c r="UT22" s="95"/>
      <c r="UU22" s="95"/>
      <c r="UV22" s="95"/>
      <c r="UW22" s="95"/>
      <c r="UX22" s="95"/>
      <c r="UY22" s="95"/>
      <c r="UZ22" s="95"/>
      <c r="VA22" s="95"/>
      <c r="VB22" s="95"/>
      <c r="VC22" s="95"/>
      <c r="VD22" s="95"/>
      <c r="VE22" s="95"/>
      <c r="VF22" s="95"/>
      <c r="VG22" s="95"/>
      <c r="VH22" s="95"/>
      <c r="VI22" s="95"/>
      <c r="VJ22" s="95"/>
      <c r="VK22" s="95"/>
      <c r="VL22" s="95"/>
      <c r="VM22" s="95"/>
      <c r="VN22" s="95"/>
      <c r="VO22" s="95"/>
      <c r="VP22" s="95"/>
      <c r="VQ22" s="95"/>
      <c r="VR22" s="95"/>
      <c r="VS22" s="95"/>
      <c r="VT22" s="95"/>
      <c r="VU22" s="95"/>
      <c r="VV22" s="95"/>
      <c r="VW22" s="95"/>
      <c r="VX22" s="95"/>
      <c r="VY22" s="95"/>
      <c r="VZ22" s="95"/>
      <c r="WA22" s="95"/>
      <c r="WB22" s="95"/>
      <c r="WC22" s="95"/>
      <c r="WD22" s="95"/>
      <c r="WE22" s="95"/>
      <c r="WF22" s="95"/>
      <c r="WG22" s="95"/>
      <c r="WH22" s="95"/>
      <c r="WI22" s="95"/>
      <c r="WJ22" s="95"/>
      <c r="WK22" s="95"/>
      <c r="WL22" s="95"/>
      <c r="WM22" s="95"/>
      <c r="WN22" s="95"/>
      <c r="WO22" s="95"/>
      <c r="WP22" s="95"/>
      <c r="WQ22" s="95"/>
      <c r="WR22" s="95"/>
      <c r="WS22" s="95"/>
      <c r="WT22" s="95"/>
      <c r="WU22" s="95"/>
      <c r="WV22" s="95"/>
      <c r="WW22" s="95"/>
      <c r="WX22" s="95"/>
      <c r="WY22" s="95"/>
      <c r="WZ22" s="95"/>
      <c r="XA22" s="95"/>
      <c r="XB22" s="95"/>
      <c r="XC22" s="95"/>
      <c r="XD22" s="95"/>
      <c r="XE22" s="95"/>
      <c r="XF22" s="95"/>
      <c r="XG22" s="95"/>
      <c r="XH22" s="95"/>
      <c r="XI22" s="95"/>
      <c r="XJ22" s="95"/>
      <c r="XK22" s="95"/>
      <c r="XL22" s="95"/>
      <c r="XM22" s="95"/>
      <c r="XN22" s="95"/>
      <c r="XO22" s="95"/>
      <c r="XP22" s="95"/>
      <c r="XQ22" s="95"/>
      <c r="XR22" s="95"/>
      <c r="XS22" s="95"/>
      <c r="XT22" s="95"/>
      <c r="XU22" s="95"/>
      <c r="XV22" s="95"/>
      <c r="XW22" s="95"/>
      <c r="XX22" s="95"/>
      <c r="XY22" s="95"/>
      <c r="XZ22" s="95"/>
      <c r="YA22" s="95"/>
      <c r="YB22" s="95"/>
      <c r="YC22" s="95"/>
      <c r="YD22" s="95"/>
      <c r="YE22" s="95"/>
      <c r="YF22" s="95"/>
      <c r="YG22" s="95"/>
      <c r="YH22" s="95"/>
      <c r="YI22" s="95"/>
      <c r="YJ22" s="95"/>
      <c r="YK22" s="95"/>
      <c r="YL22" s="95"/>
      <c r="YM22" s="95"/>
      <c r="YN22" s="95"/>
      <c r="YO22" s="95"/>
      <c r="YP22" s="95"/>
      <c r="YQ22" s="95"/>
      <c r="YR22" s="95"/>
      <c r="YS22" s="95"/>
      <c r="YT22" s="95"/>
      <c r="YU22" s="95"/>
      <c r="YV22" s="95"/>
      <c r="YW22" s="95"/>
      <c r="YX22" s="95"/>
      <c r="YY22" s="95"/>
      <c r="YZ22" s="95"/>
      <c r="ZA22" s="95"/>
      <c r="ZB22" s="95"/>
      <c r="ZC22" s="95"/>
      <c r="ZD22" s="95"/>
      <c r="ZE22" s="95"/>
      <c r="ZF22" s="95"/>
      <c r="ZG22" s="95"/>
      <c r="ZH22" s="95"/>
      <c r="ZI22" s="95"/>
      <c r="ZJ22" s="95"/>
      <c r="ZK22" s="95"/>
      <c r="ZL22" s="95"/>
      <c r="ZM22" s="95"/>
      <c r="ZN22" s="95"/>
      <c r="ZO22" s="95"/>
      <c r="ZP22" s="95"/>
      <c r="ZQ22" s="95"/>
      <c r="ZR22" s="95"/>
      <c r="ZS22" s="95"/>
      <c r="ZT22" s="95"/>
      <c r="ZU22" s="95"/>
      <c r="ZV22" s="95"/>
      <c r="ZW22" s="95"/>
      <c r="ZX22" s="95"/>
      <c r="ZY22" s="95"/>
      <c r="ZZ22" s="95"/>
      <c r="AAA22" s="95"/>
      <c r="AAB22" s="95"/>
      <c r="AAC22" s="95"/>
      <c r="AAD22" s="95"/>
      <c r="AAE22" s="95"/>
      <c r="AAF22" s="95"/>
      <c r="AAG22" s="95"/>
      <c r="AAH22" s="95"/>
      <c r="AAI22" s="95"/>
      <c r="AAJ22" s="95"/>
      <c r="AAK22" s="95"/>
      <c r="AAL22" s="95"/>
      <c r="AAM22" s="95"/>
      <c r="AAN22" s="95"/>
      <c r="AAO22" s="95"/>
      <c r="AAP22" s="95"/>
      <c r="AAQ22" s="95"/>
      <c r="AAR22" s="95"/>
      <c r="AAS22" s="95"/>
      <c r="AAT22" s="95"/>
      <c r="AAU22" s="95"/>
      <c r="AAV22" s="95"/>
      <c r="AAW22" s="95"/>
      <c r="AAX22" s="95"/>
      <c r="AAY22" s="95"/>
      <c r="AAZ22" s="95"/>
      <c r="ABA22" s="95"/>
      <c r="ABB22" s="95"/>
      <c r="ABC22" s="95"/>
      <c r="ABD22" s="95"/>
      <c r="ABE22" s="95"/>
      <c r="ABF22" s="95"/>
      <c r="ABG22" s="95"/>
      <c r="ABH22" s="95"/>
      <c r="ABI22" s="95"/>
      <c r="ABJ22" s="95"/>
      <c r="ABK22" s="95"/>
      <c r="ABL22" s="95"/>
      <c r="ABM22" s="95"/>
      <c r="ABN22" s="95"/>
      <c r="ABO22" s="95"/>
      <c r="ABP22" s="95"/>
      <c r="ABQ22" s="95"/>
      <c r="ABR22" s="95"/>
      <c r="ABS22" s="95"/>
      <c r="ABT22" s="95"/>
      <c r="ABU22" s="95"/>
      <c r="ABV22" s="95"/>
      <c r="ABW22" s="95"/>
      <c r="ABX22" s="95"/>
      <c r="ABY22" s="95"/>
      <c r="ABZ22" s="95"/>
      <c r="ACA22" s="95"/>
      <c r="ACB22" s="95"/>
      <c r="ACC22" s="95"/>
      <c r="ACD22" s="95"/>
      <c r="ACE22" s="95"/>
      <c r="ACF22" s="95"/>
      <c r="ACG22" s="95"/>
      <c r="ACH22" s="95"/>
      <c r="ACI22" s="95"/>
      <c r="ACJ22" s="95"/>
      <c r="ACK22" s="95"/>
      <c r="ACL22" s="95"/>
      <c r="ACM22" s="95"/>
      <c r="ACN22" s="95"/>
      <c r="ACO22" s="95"/>
      <c r="ACP22" s="95"/>
      <c r="ACQ22" s="95"/>
      <c r="ACR22" s="95"/>
      <c r="ACS22" s="95"/>
      <c r="ACT22" s="95"/>
      <c r="ACU22" s="95"/>
      <c r="ACV22" s="95"/>
      <c r="ACW22" s="95"/>
      <c r="ACX22" s="95"/>
      <c r="ACY22" s="95"/>
      <c r="ACZ22" s="95"/>
      <c r="ADA22" s="95"/>
      <c r="ADB22" s="95"/>
      <c r="ADC22" s="95"/>
      <c r="ADD22" s="95"/>
      <c r="ADE22" s="95"/>
      <c r="ADF22" s="95"/>
      <c r="ADG22" s="95"/>
      <c r="ADH22" s="95"/>
      <c r="ADI22" s="95"/>
      <c r="ADJ22" s="95"/>
      <c r="ADK22" s="95"/>
      <c r="ADL22" s="95"/>
      <c r="ADM22" s="95"/>
      <c r="ADN22" s="95"/>
      <c r="ADO22" s="95"/>
      <c r="ADP22" s="95"/>
      <c r="ADQ22" s="95"/>
      <c r="ADR22" s="95"/>
      <c r="ADS22" s="95"/>
      <c r="ADT22" s="95"/>
      <c r="ADU22" s="95"/>
      <c r="ADV22" s="95"/>
      <c r="ADW22" s="95"/>
      <c r="ADX22" s="95"/>
      <c r="ADY22" s="95"/>
      <c r="ADZ22" s="95"/>
      <c r="AEA22" s="95"/>
      <c r="AEB22" s="95"/>
      <c r="AEC22" s="95"/>
      <c r="AED22" s="95"/>
      <c r="AEE22" s="95"/>
      <c r="AEF22" s="95"/>
      <c r="AEG22" s="95"/>
      <c r="AEH22" s="95"/>
      <c r="AEI22" s="95"/>
      <c r="AEJ22" s="95"/>
      <c r="AEK22" s="95"/>
      <c r="AEL22" s="95"/>
      <c r="AEM22" s="95"/>
      <c r="AEN22" s="95"/>
      <c r="AEO22" s="95"/>
      <c r="AEP22" s="95"/>
      <c r="AEQ22" s="95"/>
      <c r="AER22" s="95"/>
      <c r="AES22" s="95"/>
      <c r="AET22" s="95"/>
      <c r="AEU22" s="95"/>
      <c r="AEV22" s="95"/>
      <c r="AEW22" s="95"/>
      <c r="AEX22" s="95"/>
      <c r="AEY22" s="95"/>
      <c r="AEZ22" s="95"/>
      <c r="AFA22" s="95"/>
      <c r="AFB22" s="95"/>
      <c r="AFC22" s="95"/>
      <c r="AFD22" s="95"/>
      <c r="AFE22" s="95"/>
      <c r="AFF22" s="95"/>
      <c r="AFG22" s="95"/>
      <c r="AFH22" s="95"/>
      <c r="AFI22" s="95"/>
      <c r="AFJ22" s="95"/>
      <c r="AFK22" s="95"/>
      <c r="AFL22" s="95"/>
      <c r="AFM22" s="95"/>
      <c r="AFN22" s="95"/>
      <c r="AFO22" s="95"/>
      <c r="AFP22" s="95"/>
      <c r="AFQ22" s="95"/>
      <c r="AFR22" s="95"/>
      <c r="AFS22" s="95"/>
      <c r="AFT22" s="95"/>
      <c r="AFU22" s="95"/>
      <c r="AFV22" s="95"/>
      <c r="AFW22" s="95"/>
      <c r="AFX22" s="95"/>
      <c r="AFY22" s="95"/>
      <c r="AFZ22" s="95"/>
      <c r="AGA22" s="95"/>
      <c r="AGB22" s="95"/>
      <c r="AGC22" s="95"/>
      <c r="AGD22" s="95"/>
      <c r="AGE22" s="95"/>
      <c r="AGF22" s="95"/>
      <c r="AGG22" s="95"/>
      <c r="AGH22" s="95"/>
      <c r="AGI22" s="95"/>
      <c r="AGJ22" s="95"/>
      <c r="AGK22" s="95"/>
      <c r="AGL22" s="95"/>
      <c r="AGM22" s="95"/>
      <c r="AGN22" s="95"/>
      <c r="AGO22" s="95"/>
      <c r="AGP22" s="95"/>
      <c r="AGQ22" s="95"/>
      <c r="AGR22" s="95"/>
      <c r="AGS22" s="95"/>
      <c r="AGT22" s="95"/>
      <c r="AGU22" s="95"/>
      <c r="AGV22" s="95"/>
      <c r="AGW22" s="95"/>
      <c r="AGX22" s="95"/>
      <c r="AGY22" s="95"/>
      <c r="AGZ22" s="95"/>
      <c r="AHA22" s="95"/>
      <c r="AHB22" s="95"/>
      <c r="AHC22" s="95"/>
      <c r="AHD22" s="95"/>
      <c r="AHE22" s="95"/>
      <c r="AHF22" s="95"/>
      <c r="AHG22" s="95"/>
      <c r="AHH22" s="95"/>
      <c r="AHI22" s="95"/>
      <c r="AHJ22" s="95"/>
      <c r="AHK22" s="95"/>
      <c r="AHL22" s="95"/>
      <c r="AHM22" s="95"/>
      <c r="AHN22" s="95"/>
      <c r="AHO22" s="95"/>
      <c r="AHP22" s="95"/>
      <c r="AHQ22" s="95"/>
      <c r="AHR22" s="95"/>
      <c r="AHS22" s="95"/>
      <c r="AHT22" s="95"/>
      <c r="AHU22" s="95"/>
      <c r="AHV22" s="95"/>
      <c r="AHW22" s="95"/>
      <c r="AHX22" s="95"/>
      <c r="AHY22" s="95"/>
      <c r="AHZ22" s="95"/>
      <c r="AIA22" s="95"/>
      <c r="AIB22" s="95"/>
      <c r="AIC22" s="95"/>
      <c r="AID22" s="95"/>
      <c r="AIE22" s="95"/>
      <c r="AIF22" s="95"/>
      <c r="AIG22" s="95"/>
      <c r="AIH22" s="95"/>
      <c r="AII22" s="95"/>
      <c r="AIJ22" s="95"/>
      <c r="AIK22" s="95"/>
      <c r="AIL22" s="95"/>
      <c r="AIM22" s="95"/>
      <c r="AIN22" s="95"/>
      <c r="AIO22" s="95"/>
      <c r="AIP22" s="95"/>
      <c r="AIQ22" s="95"/>
      <c r="AIR22" s="95"/>
      <c r="AIS22" s="95"/>
      <c r="AIT22" s="95"/>
      <c r="AIU22" s="95"/>
      <c r="AIV22" s="95"/>
      <c r="AIW22" s="95"/>
      <c r="AIX22" s="95"/>
      <c r="AIY22" s="95"/>
      <c r="AIZ22" s="95"/>
      <c r="AJA22" s="95"/>
      <c r="AJB22" s="95"/>
      <c r="AJC22" s="95"/>
      <c r="AJD22" s="95"/>
      <c r="AJE22" s="95"/>
      <c r="AJF22" s="95"/>
      <c r="AJG22" s="95"/>
      <c r="AJH22" s="95"/>
      <c r="AJI22" s="95"/>
      <c r="AJJ22" s="95"/>
      <c r="AJK22" s="95"/>
      <c r="AJL22" s="95"/>
      <c r="AJM22" s="95"/>
      <c r="AJN22" s="95"/>
      <c r="AJO22" s="95"/>
      <c r="AJP22" s="95"/>
      <c r="AJQ22" s="95"/>
      <c r="AJR22" s="95"/>
      <c r="AJS22" s="95"/>
      <c r="AJT22" s="95"/>
      <c r="AJU22" s="95"/>
      <c r="AJV22" s="95"/>
      <c r="AJW22" s="95"/>
      <c r="AJX22" s="95"/>
      <c r="AJY22" s="95"/>
      <c r="AJZ22" s="95"/>
      <c r="AKA22" s="95"/>
      <c r="AKB22" s="95"/>
      <c r="AKC22" s="95"/>
      <c r="AKD22" s="95"/>
      <c r="AKE22" s="95"/>
      <c r="AKF22" s="95"/>
      <c r="AKG22" s="95"/>
      <c r="AKH22" s="95"/>
      <c r="AKI22" s="95"/>
      <c r="AKJ22" s="95"/>
      <c r="AKK22" s="95"/>
      <c r="AKL22" s="95"/>
      <c r="AKM22" s="95"/>
      <c r="AKN22" s="95"/>
      <c r="AKO22" s="95"/>
      <c r="AKP22" s="95"/>
      <c r="AKQ22" s="95"/>
      <c r="AKR22" s="95"/>
      <c r="AKS22" s="95"/>
      <c r="AKT22" s="95"/>
      <c r="AKU22" s="95"/>
      <c r="AKV22" s="95"/>
      <c r="AKW22" s="95"/>
      <c r="AKX22" s="95"/>
      <c r="AKY22" s="95"/>
      <c r="AKZ22" s="95"/>
      <c r="ALA22" s="95"/>
      <c r="ALB22" s="95"/>
      <c r="ALC22" s="95"/>
      <c r="ALD22" s="95"/>
      <c r="ALE22" s="95"/>
      <c r="ALF22" s="95"/>
      <c r="ALG22" s="95"/>
      <c r="ALH22" s="95"/>
      <c r="ALI22" s="95"/>
      <c r="ALJ22" s="95"/>
      <c r="ALK22" s="95"/>
      <c r="ALL22" s="95"/>
      <c r="ALM22" s="95"/>
      <c r="ALN22" s="95"/>
      <c r="ALO22" s="95"/>
      <c r="ALP22" s="95"/>
      <c r="ALQ22" s="95"/>
      <c r="ALR22" s="95"/>
      <c r="ALS22" s="95"/>
      <c r="ALT22" s="95"/>
      <c r="ALU22" s="95"/>
      <c r="ALV22" s="95"/>
      <c r="ALW22" s="95"/>
      <c r="ALX22" s="95"/>
      <c r="ALY22" s="95"/>
      <c r="ALZ22" s="95"/>
      <c r="AMA22" s="95"/>
      <c r="AMB22" s="95"/>
      <c r="AMC22" s="95"/>
      <c r="AMD22" s="95"/>
      <c r="AME22" s="95"/>
      <c r="AMF22" s="95"/>
      <c r="AMG22" s="95"/>
      <c r="AMH22" s="95"/>
      <c r="AMI22" s="95"/>
      <c r="AMJ22" s="95"/>
      <c r="AMK22" s="95"/>
      <c r="AML22" s="95"/>
    </row>
    <row r="23" spans="1:1026" ht="32.25" customHeight="1" thickBot="1" x14ac:dyDescent="0.35">
      <c r="A23" s="47">
        <v>40000000</v>
      </c>
      <c r="B23" s="48" t="s">
        <v>7</v>
      </c>
      <c r="C23" s="63">
        <f>SUM(C24)</f>
        <v>1330000</v>
      </c>
      <c r="D23" s="63">
        <f t="shared" ref="D23:G23" si="8">SUM(D24)</f>
        <v>1330000</v>
      </c>
      <c r="E23" s="63">
        <f t="shared" si="8"/>
        <v>20000</v>
      </c>
      <c r="F23" s="63">
        <f t="shared" si="8"/>
        <v>1.5037593984962405</v>
      </c>
      <c r="G23" s="64">
        <f t="shared" si="8"/>
        <v>-1310000</v>
      </c>
    </row>
    <row r="24" spans="1:1026" ht="32.25" customHeight="1" thickBot="1" x14ac:dyDescent="0.35">
      <c r="A24" s="47">
        <v>41030000</v>
      </c>
      <c r="B24" s="48" t="s">
        <v>30</v>
      </c>
      <c r="C24" s="63">
        <f>SUM(C25)</f>
        <v>1330000</v>
      </c>
      <c r="D24" s="63">
        <f t="shared" ref="D24:G24" si="9">SUM(D25)</f>
        <v>1330000</v>
      </c>
      <c r="E24" s="63">
        <f t="shared" si="9"/>
        <v>20000</v>
      </c>
      <c r="F24" s="63">
        <f t="shared" si="9"/>
        <v>1.5037593984962405</v>
      </c>
      <c r="G24" s="64">
        <f t="shared" si="9"/>
        <v>-1310000</v>
      </c>
    </row>
    <row r="25" spans="1:1026" ht="40.5" customHeight="1" thickBot="1" x14ac:dyDescent="0.35">
      <c r="A25" s="47">
        <v>41050000</v>
      </c>
      <c r="B25" s="48" t="s">
        <v>8</v>
      </c>
      <c r="C25" s="63">
        <f>SUM(C26)</f>
        <v>1330000</v>
      </c>
      <c r="D25" s="63">
        <f t="shared" ref="D25:G25" si="10">SUM(D26)</f>
        <v>1330000</v>
      </c>
      <c r="E25" s="63">
        <f t="shared" si="10"/>
        <v>20000</v>
      </c>
      <c r="F25" s="63">
        <f t="shared" si="10"/>
        <v>1.5037593984962405</v>
      </c>
      <c r="G25" s="64">
        <f t="shared" si="10"/>
        <v>-1310000</v>
      </c>
    </row>
    <row r="26" spans="1:1026" ht="32.25" customHeight="1" thickBot="1" x14ac:dyDescent="0.35">
      <c r="A26" s="65">
        <v>41053900</v>
      </c>
      <c r="B26" s="68" t="s">
        <v>10</v>
      </c>
      <c r="C26" s="66">
        <v>1330000</v>
      </c>
      <c r="D26" s="66">
        <v>1330000</v>
      </c>
      <c r="E26" s="66">
        <v>20000</v>
      </c>
      <c r="F26" s="66">
        <f>E26/D26*100</f>
        <v>1.5037593984962405</v>
      </c>
      <c r="G26" s="67">
        <f>E26-D26</f>
        <v>-1310000</v>
      </c>
    </row>
    <row r="27" spans="1:1026" s="104" customFormat="1" ht="33.75" customHeight="1" thickBot="1" x14ac:dyDescent="0.35">
      <c r="A27" s="69"/>
      <c r="B27" s="105" t="s">
        <v>13</v>
      </c>
      <c r="C27" s="101">
        <f>C20+C23</f>
        <v>1330000</v>
      </c>
      <c r="D27" s="101">
        <f t="shared" ref="D27:E27" si="11">D20+D23</f>
        <v>1330000</v>
      </c>
      <c r="E27" s="101">
        <f t="shared" si="11"/>
        <v>390742</v>
      </c>
      <c r="F27" s="101">
        <f>E27/D27*100</f>
        <v>29.379097744360905</v>
      </c>
      <c r="G27" s="102">
        <f>G20+G23</f>
        <v>-939258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</row>
    <row r="28" spans="1:1026" s="104" customFormat="1" ht="32.25" customHeight="1" thickBot="1" x14ac:dyDescent="0.4">
      <c r="A28" s="106"/>
      <c r="B28" s="107" t="s">
        <v>14</v>
      </c>
      <c r="C28" s="101">
        <f>C18+C27</f>
        <v>4407106</v>
      </c>
      <c r="D28" s="101">
        <f>D18+D27</f>
        <v>3985613</v>
      </c>
      <c r="E28" s="101">
        <f>E18+E27</f>
        <v>2959879</v>
      </c>
      <c r="F28" s="101">
        <f>E28/D28*100</f>
        <v>74.264084345369213</v>
      </c>
      <c r="G28" s="102">
        <f>E28-D28</f>
        <v>-1025734</v>
      </c>
      <c r="H28" s="108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</row>
    <row r="29" spans="1:1026" ht="21.75" customHeight="1" thickBot="1" x14ac:dyDescent="0.35">
      <c r="A29" s="138" t="s">
        <v>15</v>
      </c>
      <c r="B29" s="139"/>
      <c r="C29" s="139"/>
      <c r="D29" s="139"/>
      <c r="E29" s="139"/>
      <c r="F29" s="139"/>
      <c r="G29" s="140"/>
    </row>
    <row r="30" spans="1:1026" ht="24.75" customHeight="1" thickBot="1" x14ac:dyDescent="0.35">
      <c r="A30" s="128" t="s">
        <v>16</v>
      </c>
      <c r="B30" s="129"/>
      <c r="C30" s="129"/>
      <c r="D30" s="129"/>
      <c r="E30" s="129"/>
      <c r="F30" s="129"/>
      <c r="G30" s="130"/>
    </row>
    <row r="31" spans="1:1026" ht="18" thickBot="1" x14ac:dyDescent="0.35">
      <c r="A31" s="30" t="s">
        <v>17</v>
      </c>
      <c r="B31" s="41" t="s">
        <v>18</v>
      </c>
      <c r="C31" s="19">
        <f>C32</f>
        <v>2919655</v>
      </c>
      <c r="D31" s="19">
        <f>D32</f>
        <v>2198779</v>
      </c>
      <c r="E31" s="19">
        <f>E32</f>
        <v>2031290</v>
      </c>
      <c r="F31" s="42">
        <f>E31/D31*100</f>
        <v>92.382635999343279</v>
      </c>
      <c r="G31" s="20">
        <f>E31-D31</f>
        <v>-167489</v>
      </c>
      <c r="H31" s="10"/>
    </row>
    <row r="32" spans="1:1026" ht="67.5" customHeight="1" thickBot="1" x14ac:dyDescent="0.35">
      <c r="A32" s="39" t="s">
        <v>19</v>
      </c>
      <c r="B32" s="40" t="s">
        <v>20</v>
      </c>
      <c r="C32" s="22">
        <v>2919655</v>
      </c>
      <c r="D32" s="22">
        <v>2198779</v>
      </c>
      <c r="E32" s="22">
        <v>2031290</v>
      </c>
      <c r="F32" s="22">
        <f t="shared" ref="F32:F39" si="12">E32/D32*100</f>
        <v>92.382635999343279</v>
      </c>
      <c r="G32" s="43">
        <f t="shared" ref="G32:G43" si="13">E32-D32</f>
        <v>-167489</v>
      </c>
    </row>
    <row r="33" spans="1:7" ht="40.5" customHeight="1" thickBot="1" x14ac:dyDescent="0.35">
      <c r="A33" s="38" t="s">
        <v>21</v>
      </c>
      <c r="B33" s="25" t="s">
        <v>22</v>
      </c>
      <c r="C33" s="19">
        <f>C34</f>
        <v>1000000</v>
      </c>
      <c r="D33" s="19">
        <f>D34</f>
        <v>1000000</v>
      </c>
      <c r="E33" s="19">
        <f>E34</f>
        <v>1000000</v>
      </c>
      <c r="F33" s="19">
        <f t="shared" si="12"/>
        <v>100</v>
      </c>
      <c r="G33" s="20">
        <f t="shared" si="13"/>
        <v>0</v>
      </c>
    </row>
    <row r="34" spans="1:7" ht="37.5" customHeight="1" thickBot="1" x14ac:dyDescent="0.35">
      <c r="A34" s="36" t="s">
        <v>23</v>
      </c>
      <c r="B34" s="37" t="s">
        <v>24</v>
      </c>
      <c r="C34" s="22">
        <v>1000000</v>
      </c>
      <c r="D34" s="22">
        <v>1000000</v>
      </c>
      <c r="E34" s="22">
        <v>1000000</v>
      </c>
      <c r="F34" s="22">
        <f t="shared" si="12"/>
        <v>100</v>
      </c>
      <c r="G34" s="43">
        <f t="shared" si="13"/>
        <v>0</v>
      </c>
    </row>
    <row r="35" spans="1:7" ht="37.5" customHeight="1" thickBot="1" x14ac:dyDescent="0.35">
      <c r="A35" s="70" t="s">
        <v>45</v>
      </c>
      <c r="B35" s="25" t="s">
        <v>46</v>
      </c>
      <c r="C35" s="75">
        <f>C36</f>
        <v>70000</v>
      </c>
      <c r="D35" s="75">
        <f t="shared" ref="D35:G35" si="14">D36</f>
        <v>70000</v>
      </c>
      <c r="E35" s="75">
        <f t="shared" si="14"/>
        <v>0</v>
      </c>
      <c r="F35" s="75">
        <f t="shared" si="14"/>
        <v>0</v>
      </c>
      <c r="G35" s="75">
        <f t="shared" si="14"/>
        <v>-70000</v>
      </c>
    </row>
    <row r="36" spans="1:7" ht="37.5" customHeight="1" thickBot="1" x14ac:dyDescent="0.35">
      <c r="A36" s="71" t="s">
        <v>47</v>
      </c>
      <c r="B36" s="23" t="s">
        <v>39</v>
      </c>
      <c r="C36" s="72">
        <v>70000</v>
      </c>
      <c r="D36" s="72">
        <v>70000</v>
      </c>
      <c r="E36" s="72">
        <v>0</v>
      </c>
      <c r="F36" s="73">
        <f t="shared" si="12"/>
        <v>0</v>
      </c>
      <c r="G36" s="74">
        <f t="shared" si="13"/>
        <v>-70000</v>
      </c>
    </row>
    <row r="37" spans="1:7" ht="37.5" customHeight="1" thickBot="1" x14ac:dyDescent="0.35">
      <c r="A37" s="35" t="s">
        <v>35</v>
      </c>
      <c r="B37" s="25" t="s">
        <v>40</v>
      </c>
      <c r="C37" s="19">
        <f>C38</f>
        <v>32591</v>
      </c>
      <c r="D37" s="19">
        <f t="shared" ref="D37:G37" si="15">D38</f>
        <v>32591</v>
      </c>
      <c r="E37" s="19">
        <f t="shared" si="15"/>
        <v>32591</v>
      </c>
      <c r="F37" s="19">
        <f t="shared" si="15"/>
        <v>100</v>
      </c>
      <c r="G37" s="20">
        <f t="shared" si="15"/>
        <v>0</v>
      </c>
    </row>
    <row r="38" spans="1:7" ht="50.4" customHeight="1" thickBot="1" x14ac:dyDescent="0.35">
      <c r="A38" s="34" t="s">
        <v>36</v>
      </c>
      <c r="B38" s="27" t="s">
        <v>37</v>
      </c>
      <c r="C38" s="22">
        <v>32591</v>
      </c>
      <c r="D38" s="22">
        <v>32591</v>
      </c>
      <c r="E38" s="22">
        <v>32591</v>
      </c>
      <c r="F38" s="22">
        <f>E38/D38*100</f>
        <v>100</v>
      </c>
      <c r="G38" s="43">
        <f>E38-D38</f>
        <v>0</v>
      </c>
    </row>
    <row r="39" spans="1:7" ht="30.75" customHeight="1" thickBot="1" x14ac:dyDescent="0.35">
      <c r="A39" s="32" t="s">
        <v>25</v>
      </c>
      <c r="B39" s="33" t="s">
        <v>26</v>
      </c>
      <c r="C39" s="101">
        <f>C31+C33+C37+C35</f>
        <v>4022246</v>
      </c>
      <c r="D39" s="101">
        <f t="shared" ref="D39:E39" si="16">D31+D33+D37+D35</f>
        <v>3301370</v>
      </c>
      <c r="E39" s="101">
        <f t="shared" si="16"/>
        <v>3063881</v>
      </c>
      <c r="F39" s="112">
        <f t="shared" si="12"/>
        <v>92.806350091022821</v>
      </c>
      <c r="G39" s="102">
        <f t="shared" si="13"/>
        <v>-237489</v>
      </c>
    </row>
    <row r="40" spans="1:7" ht="28.5" customHeight="1" thickBot="1" x14ac:dyDescent="0.35">
      <c r="A40" s="125" t="s">
        <v>27</v>
      </c>
      <c r="B40" s="125"/>
      <c r="C40" s="125"/>
      <c r="D40" s="125"/>
      <c r="E40" s="125"/>
      <c r="F40" s="125"/>
      <c r="G40" s="125"/>
    </row>
    <row r="41" spans="1:7" ht="28.5" customHeight="1" thickBot="1" x14ac:dyDescent="0.35">
      <c r="A41" s="30" t="s">
        <v>17</v>
      </c>
      <c r="B41" s="41" t="s">
        <v>18</v>
      </c>
      <c r="C41" s="50">
        <f>C42</f>
        <v>0</v>
      </c>
      <c r="D41" s="50">
        <f t="shared" ref="D41:G41" si="17">D42</f>
        <v>0</v>
      </c>
      <c r="E41" s="50">
        <f t="shared" si="17"/>
        <v>370742</v>
      </c>
      <c r="F41" s="50">
        <f t="shared" si="17"/>
        <v>0</v>
      </c>
      <c r="G41" s="50">
        <f t="shared" si="17"/>
        <v>370742</v>
      </c>
    </row>
    <row r="42" spans="1:7" ht="63" customHeight="1" thickBot="1" x14ac:dyDescent="0.35">
      <c r="A42" s="39" t="s">
        <v>19</v>
      </c>
      <c r="B42" s="40" t="s">
        <v>20</v>
      </c>
      <c r="C42" s="88">
        <v>0</v>
      </c>
      <c r="D42" s="88">
        <v>0</v>
      </c>
      <c r="E42" s="88">
        <v>370742</v>
      </c>
      <c r="F42" s="85">
        <v>0</v>
      </c>
      <c r="G42" s="89">
        <f>E42-D42</f>
        <v>370742</v>
      </c>
    </row>
    <row r="43" spans="1:7" ht="28.5" customHeight="1" thickBot="1" x14ac:dyDescent="0.35">
      <c r="A43" s="24">
        <v>7000</v>
      </c>
      <c r="B43" s="25" t="s">
        <v>22</v>
      </c>
      <c r="C43" s="19">
        <f>C44</f>
        <v>20000</v>
      </c>
      <c r="D43" s="19">
        <f>D44</f>
        <v>20000</v>
      </c>
      <c r="E43" s="19">
        <f>E44</f>
        <v>20000</v>
      </c>
      <c r="F43" s="19">
        <f>F44</f>
        <v>100</v>
      </c>
      <c r="G43" s="20">
        <f t="shared" si="13"/>
        <v>0</v>
      </c>
    </row>
    <row r="44" spans="1:7" ht="43.5" customHeight="1" thickBot="1" x14ac:dyDescent="0.35">
      <c r="A44" s="76">
        <v>7370</v>
      </c>
      <c r="B44" s="77" t="s">
        <v>24</v>
      </c>
      <c r="C44" s="78">
        <v>20000</v>
      </c>
      <c r="D44" s="78">
        <v>20000</v>
      </c>
      <c r="E44" s="78">
        <v>20000</v>
      </c>
      <c r="F44" s="85">
        <f t="shared" ref="F44" si="18">E44/C44*100</f>
        <v>100</v>
      </c>
      <c r="G44" s="79">
        <f t="shared" ref="G44" si="19">E44-D44</f>
        <v>0</v>
      </c>
    </row>
    <row r="45" spans="1:7" ht="29.25" customHeight="1" thickBot="1" x14ac:dyDescent="0.35">
      <c r="A45" s="24">
        <v>8000</v>
      </c>
      <c r="B45" s="25" t="s">
        <v>38</v>
      </c>
      <c r="C45" s="19">
        <f>C46</f>
        <v>1590000</v>
      </c>
      <c r="D45" s="19">
        <f t="shared" ref="D45:G45" si="20">D46</f>
        <v>1590000</v>
      </c>
      <c r="E45" s="83">
        <f t="shared" si="20"/>
        <v>179896</v>
      </c>
      <c r="F45" s="80">
        <f t="shared" si="20"/>
        <v>11.314213836477988</v>
      </c>
      <c r="G45" s="81">
        <f t="shared" si="20"/>
        <v>-1410104</v>
      </c>
    </row>
    <row r="46" spans="1:7" ht="31.5" customHeight="1" thickBot="1" x14ac:dyDescent="0.35">
      <c r="A46" s="26">
        <v>8240</v>
      </c>
      <c r="B46" s="27" t="s">
        <v>39</v>
      </c>
      <c r="C46" s="28">
        <v>1590000</v>
      </c>
      <c r="D46" s="29">
        <v>1590000</v>
      </c>
      <c r="E46" s="22">
        <v>179896</v>
      </c>
      <c r="F46" s="87">
        <f>E46/D46*100</f>
        <v>11.314213836477988</v>
      </c>
      <c r="G46" s="120">
        <f>E46-D46</f>
        <v>-1410104</v>
      </c>
    </row>
    <row r="47" spans="1:7" ht="40.5" customHeight="1" thickBot="1" x14ac:dyDescent="0.35">
      <c r="A47" s="30" t="s">
        <v>25</v>
      </c>
      <c r="B47" s="31" t="s">
        <v>28</v>
      </c>
      <c r="C47" s="109">
        <f>C43+C45+C41</f>
        <v>1610000</v>
      </c>
      <c r="D47" s="109">
        <f t="shared" ref="D47:G47" si="21">D43+D45+D41</f>
        <v>1610000</v>
      </c>
      <c r="E47" s="109">
        <f t="shared" si="21"/>
        <v>570638</v>
      </c>
      <c r="F47" s="110">
        <f>E47/D47*100</f>
        <v>35.443354037267085</v>
      </c>
      <c r="G47" s="111">
        <f t="shared" si="21"/>
        <v>-1039362</v>
      </c>
    </row>
    <row r="48" spans="1:7" ht="33.75" customHeight="1" thickBot="1" x14ac:dyDescent="0.35">
      <c r="A48" s="11"/>
      <c r="B48" s="12" t="s">
        <v>29</v>
      </c>
      <c r="C48" s="21">
        <f>C39+C47</f>
        <v>5632246</v>
      </c>
      <c r="D48" s="21">
        <f>D39+D47</f>
        <v>4911370</v>
      </c>
      <c r="E48" s="21">
        <f>E39+E47</f>
        <v>3634519</v>
      </c>
      <c r="F48" s="84">
        <f>E48/D48*100</f>
        <v>74.002141968534247</v>
      </c>
      <c r="G48" s="82">
        <f>E48-D48</f>
        <v>-1276851</v>
      </c>
    </row>
    <row r="49" spans="1:1026" ht="38.25" customHeight="1" x14ac:dyDescent="0.3">
      <c r="C49" s="14"/>
      <c r="D49" s="14"/>
      <c r="E49" s="14"/>
      <c r="F49" s="14"/>
      <c r="G49" s="14"/>
      <c r="AMF49"/>
      <c r="AMG49"/>
      <c r="AMH49"/>
      <c r="AMI49"/>
      <c r="AMJ49"/>
      <c r="AMK49"/>
      <c r="AML49"/>
    </row>
    <row r="50" spans="1:1026" x14ac:dyDescent="0.3">
      <c r="C50" s="15"/>
      <c r="D50" s="15"/>
      <c r="E50" s="15"/>
      <c r="F50" s="15"/>
      <c r="G50" s="14"/>
    </row>
    <row r="51" spans="1:1026" s="1" customFormat="1" ht="43.5" customHeight="1" x14ac:dyDescent="0.3">
      <c r="A51" s="121" t="s">
        <v>55</v>
      </c>
      <c r="B51" s="121"/>
      <c r="C51" s="114"/>
      <c r="D51" s="114"/>
      <c r="E51" s="115"/>
      <c r="F51" s="122" t="s">
        <v>56</v>
      </c>
      <c r="G51" s="122"/>
    </row>
    <row r="52" spans="1:1026" ht="31.2" customHeight="1" x14ac:dyDescent="0.3">
      <c r="G52" s="1"/>
    </row>
    <row r="53" spans="1:1026" ht="51.6" customHeight="1" x14ac:dyDescent="0.3">
      <c r="A53" s="124" t="s">
        <v>34</v>
      </c>
      <c r="B53" s="124"/>
    </row>
    <row r="54" spans="1:1026" x14ac:dyDescent="0.3"/>
    <row r="55" spans="1:1026" x14ac:dyDescent="0.3">
      <c r="A55" s="123"/>
      <c r="B55" s="123"/>
    </row>
    <row r="56" spans="1:1026" x14ac:dyDescent="0.3"/>
    <row r="57" spans="1:1026" x14ac:dyDescent="0.3"/>
    <row r="58" spans="1:1026" x14ac:dyDescent="0.3"/>
    <row r="59" spans="1:1026" x14ac:dyDescent="0.3"/>
    <row r="60" spans="1:1026" x14ac:dyDescent="0.3"/>
    <row r="61" spans="1:1026" x14ac:dyDescent="0.3"/>
    <row r="62" spans="1:1026" x14ac:dyDescent="0.3"/>
    <row r="63" spans="1:1026" x14ac:dyDescent="0.3"/>
    <row r="64" spans="1:102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96" x14ac:dyDescent="0.3"/>
    <row r="112" x14ac:dyDescent="0.3"/>
    <row r="1048512" x14ac:dyDescent="0.3"/>
    <row r="1048519" x14ac:dyDescent="0.3"/>
    <row r="1048520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4">
    <mergeCell ref="A4:C4"/>
    <mergeCell ref="F3:G3"/>
    <mergeCell ref="A30:G30"/>
    <mergeCell ref="A9:G9"/>
    <mergeCell ref="A8:G8"/>
    <mergeCell ref="A19:G19"/>
    <mergeCell ref="A5:G5"/>
    <mergeCell ref="A29:G29"/>
    <mergeCell ref="F4:G4"/>
    <mergeCell ref="A51:B51"/>
    <mergeCell ref="F51:G51"/>
    <mergeCell ref="A55:B55"/>
    <mergeCell ref="A53:B53"/>
    <mergeCell ref="A40:G40"/>
  </mergeCells>
  <printOptions horizontalCentered="1" gridLines="1"/>
  <pageMargins left="0.39370078740157483" right="0.19685039370078741" top="0.19685039370078741" bottom="0.19685039370078741" header="0.51181102362204722" footer="0.51181102362204722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2024-11-27T08:18:11Z</cp:lastPrinted>
  <dcterms:created xsi:type="dcterms:W3CDTF">2002-04-09T02:55:05Z</dcterms:created>
  <dcterms:modified xsi:type="dcterms:W3CDTF">2024-12-02T08:22:51Z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