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Ізюмська районна рада_червень 2023\СЕСІЇ\36 сесія\Бюджет_звіт за І півр. 2024р\"/>
    </mc:Choice>
  </mc:AlternateContent>
  <xr:revisionPtr revIDLastSave="0" documentId="13_ncr:1_{2A1CB50E-5C30-416D-B9E8-B8B7CCD2FE5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дод 1" sheetId="1" r:id="rId1"/>
  </sheets>
  <definedNames>
    <definedName name="_xlnm._FilterDatabase" localSheetId="0">'дод 1'!#REF!</definedName>
    <definedName name="Print_Area_0" localSheetId="0">'дод 1'!$A$1:$G$45</definedName>
    <definedName name="Print_Area_0_0" localSheetId="0">'дод 1'!$A$1:$G$45</definedName>
    <definedName name="_xlnm.Print_Area" localSheetId="0">'дод 1'!$A$1:$G$45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38" i="1" l="1"/>
  <c r="G37" i="1" s="1"/>
  <c r="F38" i="1"/>
  <c r="F37" i="1" s="1"/>
  <c r="D37" i="1"/>
  <c r="E37" i="1"/>
  <c r="C37" i="1"/>
  <c r="G32" i="1"/>
  <c r="G31" i="1" s="1"/>
  <c r="F32" i="1"/>
  <c r="F31" i="1" s="1"/>
  <c r="D31" i="1"/>
  <c r="E31" i="1"/>
  <c r="C31" i="1"/>
  <c r="D10" i="1"/>
  <c r="E10" i="1"/>
  <c r="F10" i="1"/>
  <c r="G10" i="1"/>
  <c r="C10" i="1"/>
  <c r="F22" i="1"/>
  <c r="F21" i="1" s="1"/>
  <c r="F20" i="1" s="1"/>
  <c r="F19" i="1" s="1"/>
  <c r="F23" i="1" s="1"/>
  <c r="F16" i="1"/>
  <c r="G22" i="1"/>
  <c r="G21" i="1" s="1"/>
  <c r="G20" i="1" s="1"/>
  <c r="G19" i="1" s="1"/>
  <c r="G23" i="1" s="1"/>
  <c r="D21" i="1"/>
  <c r="D20" i="1" s="1"/>
  <c r="D19" i="1" s="1"/>
  <c r="D23" i="1" s="1"/>
  <c r="E21" i="1"/>
  <c r="E20" i="1" s="1"/>
  <c r="E19" i="1" s="1"/>
  <c r="E23" i="1" s="1"/>
  <c r="C21" i="1"/>
  <c r="C20" i="1" s="1"/>
  <c r="C19" i="1" s="1"/>
  <c r="C23" i="1" s="1"/>
  <c r="G36" i="1"/>
  <c r="E35" i="1"/>
  <c r="E39" i="1" s="1"/>
  <c r="D29" i="1"/>
  <c r="F36" i="1"/>
  <c r="F35" i="1" s="1"/>
  <c r="D35" i="1"/>
  <c r="D39" i="1" s="1"/>
  <c r="C35" i="1"/>
  <c r="C39" i="1" s="1"/>
  <c r="G30" i="1"/>
  <c r="F30" i="1"/>
  <c r="E29" i="1"/>
  <c r="C29" i="1"/>
  <c r="G28" i="1"/>
  <c r="F28" i="1"/>
  <c r="E27" i="1"/>
  <c r="D27" i="1"/>
  <c r="C27" i="1"/>
  <c r="G16" i="1"/>
  <c r="E15" i="1"/>
  <c r="D15" i="1"/>
  <c r="C15" i="1"/>
  <c r="G14" i="1"/>
  <c r="F14" i="1"/>
  <c r="E13" i="1"/>
  <c r="D13" i="1"/>
  <c r="C13" i="1"/>
  <c r="F39" i="1" l="1"/>
  <c r="D33" i="1"/>
  <c r="D40" i="1" s="1"/>
  <c r="C33" i="1"/>
  <c r="C40" i="1" s="1"/>
  <c r="E33" i="1"/>
  <c r="E40" i="1" s="1"/>
  <c r="F29" i="1"/>
  <c r="G35" i="1"/>
  <c r="G39" i="1" s="1"/>
  <c r="C12" i="1"/>
  <c r="C17" i="1" s="1"/>
  <c r="G27" i="1"/>
  <c r="G13" i="1"/>
  <c r="D12" i="1"/>
  <c r="G29" i="1"/>
  <c r="E12" i="1"/>
  <c r="E17" i="1" s="1"/>
  <c r="F15" i="1"/>
  <c r="G15" i="1"/>
  <c r="F13" i="1"/>
  <c r="F27" i="1"/>
  <c r="D17" i="1" l="1"/>
  <c r="D24" i="1" s="1"/>
  <c r="C24" i="1"/>
  <c r="F12" i="1"/>
  <c r="F17" i="1" s="1"/>
  <c r="G12" i="1"/>
  <c r="G17" i="1" s="1"/>
  <c r="F33" i="1"/>
  <c r="G33" i="1"/>
  <c r="E24" i="1"/>
  <c r="G24" i="1" l="1"/>
  <c r="F24" i="1"/>
  <c r="G40" i="1"/>
  <c r="F40" i="1"/>
</calcChain>
</file>

<file path=xl/sharedStrings.xml><?xml version="1.0" encoding="utf-8"?>
<sst xmlns="http://schemas.openxmlformats.org/spreadsheetml/2006/main" count="57" uniqueCount="49">
  <si>
    <t>Додаток 1</t>
  </si>
  <si>
    <t>до рішення районної  ради</t>
  </si>
  <si>
    <t>(грн)</t>
  </si>
  <si>
    <t>Код бюджетної класифікації</t>
  </si>
  <si>
    <t>Найменування</t>
  </si>
  <si>
    <t xml:space="preserve">Затверджено місцевою радою на рік  з урахування змін </t>
  </si>
  <si>
    <t xml:space="preserve">Виконано     </t>
  </si>
  <si>
    <t xml:space="preserve">Офіційні трансферти </t>
  </si>
  <si>
    <t>Субвенції з місцевих бюджетів іншим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</si>
  <si>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</si>
  <si>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Інші субвенції з місцевого бюджету</t>
  </si>
  <si>
    <t>УСЬОГО ДОХОДІВ загального фонду</t>
  </si>
  <si>
    <t>Спеціальний фонд</t>
  </si>
  <si>
    <t>УСЬОГО ДОХОДІВ  спеціального фонду</t>
  </si>
  <si>
    <t>УСЬОГО  ДОХОДІВ</t>
  </si>
  <si>
    <t>ВИДАТКОВА ЧАСТИНА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</si>
  <si>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Загальний фонд </t>
    </r>
  </si>
  <si>
    <t>0100</t>
  </si>
  <si>
    <t xml:space="preserve"> 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</si>
  <si>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</si>
  <si>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</si>
  <si>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7000</t>
  </si>
  <si>
    <t xml:space="preserve">Економічна діяльність </t>
  </si>
  <si>
    <t>7370</t>
  </si>
  <si>
    <t>Реалізація інших заходів щодо соціально-економічного розвитку територій</t>
  </si>
  <si>
    <t>900203</t>
  </si>
  <si>
    <t>УСЬОГО ВИДАТКІВ  загального фонду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</si>
  <si>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   Спеціальний фонд </t>
    </r>
  </si>
  <si>
    <t>УСЬОГО ВИДАТКІВ спеціального фонду</t>
  </si>
  <si>
    <t xml:space="preserve">УСЬОГО ВИДАТКІВ </t>
  </si>
  <si>
    <t>Від органів державного управління</t>
  </si>
  <si>
    <t>ДОХІДНА ЧАСТИНА</t>
  </si>
  <si>
    <t>Податкові надходження</t>
  </si>
  <si>
    <t>Податок на прибуток підприємств та фінансових установ комунальної власності</t>
  </si>
  <si>
    <t>Наталія НІКОЛАЄНКО</t>
  </si>
  <si>
    <t>Звіт про виконання районного бюджету Ізюмського району за І півріччя 2024 року</t>
  </si>
  <si>
    <t xml:space="preserve">Затверджено місцевою радою на січень - червень 2024 року  з урахування змін </t>
  </si>
  <si>
    <t>Виконання до затвердженого  з урахуванням змін за січень - червень 2024 року                                (%)</t>
  </si>
  <si>
    <t>Відхилення до затвердженого плану з урахуванням змін за січень - червень 2024 року                    (+/- )</t>
  </si>
  <si>
    <t>3000</t>
  </si>
  <si>
    <t>3035</t>
  </si>
  <si>
    <t xml:space="preserve">  Компенсаційні виплати за пільговий проїзд окремих категорій громадян на залізничному транспорті</t>
  </si>
  <si>
    <t xml:space="preserve">Інша діяльність </t>
  </si>
  <si>
    <t>Заходи та роботи з територіальної оборони</t>
  </si>
  <si>
    <t>Соціальний захист та соціальне забезпечення</t>
  </si>
  <si>
    <t>від 06.08.2024 року  №314-VIII</t>
  </si>
  <si>
    <t xml:space="preserve">                                    (XXXVI сесія VIII скликання)</t>
  </si>
  <si>
    <t>Заступник голови районної ради</t>
  </si>
  <si>
    <t>Сергій ШУТЬКО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</si>
</sst>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2"/>
      <name val="Arial Cyr"/>
    </font>
    <font>
      <sz val="12"/>
      <name val="Times New Roman"/>
      <charset val="204"/>
    </font>
    <font>
      <i/>
      <sz val="10"/>
      <name val="Times New Roman"/>
      <charset val="204"/>
    </font>
    <font>
      <b/>
      <sz val="18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b/>
      <i/>
      <sz val="14"/>
      <name val="Times New Roman"/>
      <charset val="204"/>
    </font>
    <font>
      <b/>
      <sz val="14"/>
      <color rgb="FF000000"/>
      <name val="Times New Roman"/>
      <charset val="204"/>
    </font>
    <font>
      <sz val="11"/>
      <color rgb="FF000000"/>
      <name val="Times New Roman"/>
      <charset val="204"/>
    </font>
    <font>
      <sz val="12"/>
      <name val="Arial Cyr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4" fillId="0" borderId="0">
      <protection locked="0"/>
    </xf>
    <xf numFmtId="0" fontId="15" fillId="0" borderId="0">
      <protection locked="0"/>
    </xf>
  </cellStyleXfs>
  <cellXfs count="121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8" fillId="0" borderId="1" xfId="1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Alignment="1"/>
    <xf numFmtId="0" fontId="6" fillId="0" borderId="0" xfId="0" applyFont="1" applyAlignment="1"/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/>
    <xf numFmtId="1" fontId="5" fillId="0" borderId="9" xfId="1" applyNumberFormat="1" applyFont="1" applyBorder="1" applyAlignment="1" applyProtection="1">
      <alignment horizontal="center" vertical="center" wrapText="1"/>
    </xf>
    <xf numFmtId="0" fontId="20" fillId="0" borderId="0" xfId="0" applyFont="1" applyAlignment="1"/>
    <xf numFmtId="164" fontId="20" fillId="0" borderId="0" xfId="0" applyNumberFormat="1" applyFont="1" applyAlignment="1"/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16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16" fillId="0" borderId="16" xfId="0" applyNumberFormat="1" applyFont="1" applyBorder="1" applyAlignment="1" applyProtection="1">
      <alignment horizontal="center" vertical="center" wrapText="1"/>
      <protection locked="0"/>
    </xf>
    <xf numFmtId="164" fontId="16" fillId="0" borderId="17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3" fontId="18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2" xfId="0" applyFont="1" applyFill="1" applyBorder="1" applyAlignment="1">
      <alignment horizontal="center" vertical="center" wrapText="1"/>
    </xf>
    <xf numFmtId="1" fontId="16" fillId="0" borderId="22" xfId="0" applyNumberFormat="1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3" fontId="8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3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49" fontId="17" fillId="0" borderId="25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0" fontId="21" fillId="0" borderId="21" xfId="0" applyFont="1" applyBorder="1" applyAlignment="1">
      <alignment horizontal="left" vertical="center" wrapText="1"/>
    </xf>
    <xf numFmtId="3" fontId="8" fillId="0" borderId="2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1" fontId="5" fillId="0" borderId="3" xfId="1" applyNumberFormat="1" applyFont="1" applyBorder="1" applyAlignment="1" applyProtection="1">
      <alignment horizontal="center" vertical="center" wrapText="1"/>
    </xf>
    <xf numFmtId="3" fontId="8" fillId="0" borderId="33" xfId="0" applyNumberFormat="1" applyFont="1" applyBorder="1" applyAlignment="1" applyProtection="1">
      <alignment horizontal="center" vertical="center" wrapText="1"/>
      <protection locked="0"/>
    </xf>
    <xf numFmtId="3" fontId="8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vertical="center" wrapText="1"/>
    </xf>
    <xf numFmtId="3" fontId="17" fillId="0" borderId="22" xfId="0" applyNumberFormat="1" applyFont="1" applyFill="1" applyBorder="1" applyAlignment="1">
      <alignment horizontal="center" vertical="center" wrapText="1"/>
    </xf>
    <xf numFmtId="1" fontId="8" fillId="0" borderId="21" xfId="1" applyNumberFormat="1" applyFont="1" applyFill="1" applyBorder="1" applyAlignment="1" applyProtection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8" fillId="0" borderId="1" xfId="0" applyNumberFormat="1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left" vertical="center" wrapText="1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1" fontId="8" fillId="0" borderId="21" xfId="1" applyNumberFormat="1" applyFont="1" applyBorder="1" applyAlignment="1" applyProtection="1">
      <alignment horizontal="center" vertical="center" wrapText="1"/>
    </xf>
    <xf numFmtId="3" fontId="8" fillId="0" borderId="33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 applyProtection="1">
      <alignment horizontal="center" vertical="center"/>
      <protection locked="0"/>
    </xf>
    <xf numFmtId="3" fontId="16" fillId="0" borderId="4" xfId="0" applyNumberFormat="1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/>
      <protection locked="0"/>
    </xf>
    <xf numFmtId="3" fontId="17" fillId="0" borderId="21" xfId="0" applyNumberFormat="1" applyFont="1" applyBorder="1" applyAlignment="1" applyProtection="1">
      <alignment horizontal="center" vertical="center" wrapText="1"/>
      <protection locked="0"/>
    </xf>
    <xf numFmtId="3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2" applyFont="1" applyBorder="1" applyAlignment="1" applyProtection="1">
      <alignment horizontal="center" wrapText="1"/>
    </xf>
    <xf numFmtId="0" fontId="21" fillId="0" borderId="2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>
      <alignment horizontal="left" vertical="center" wrapText="1"/>
    </xf>
    <xf numFmtId="1" fontId="5" fillId="0" borderId="3" xfId="1" applyNumberFormat="1" applyFont="1" applyFill="1" applyBorder="1" applyAlignment="1" applyProtection="1">
      <alignment horizontal="center" vertical="center" wrapText="1"/>
    </xf>
    <xf numFmtId="1" fontId="18" fillId="0" borderId="8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34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" fontId="18" fillId="0" borderId="7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</cellXfs>
  <cellStyles count="3">
    <cellStyle name="Excel Built-in Explanatory Text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048576"/>
  <sheetViews>
    <sheetView tabSelected="1" zoomScale="90" zoomScaleNormal="90" workbookViewId="0">
      <selection activeCell="D46" sqref="D46"/>
    </sheetView>
  </sheetViews>
  <sheetFormatPr defaultColWidth="10" defaultRowHeight="15.6" zeroHeight="1" x14ac:dyDescent="0.3"/>
  <cols>
    <col min="1" max="1" width="14.1796875" style="1" customWidth="1"/>
    <col min="2" max="2" width="41.1796875" style="1" customWidth="1"/>
    <col min="3" max="4" width="16.81640625" style="2" customWidth="1"/>
    <col min="5" max="5" width="14.36328125" style="2" customWidth="1"/>
    <col min="6" max="6" width="17" style="2" customWidth="1"/>
    <col min="7" max="7" width="15.08984375" style="2" customWidth="1"/>
    <col min="8" max="1026" width="8.90625" style="1" customWidth="1"/>
  </cols>
  <sheetData>
    <row r="1" spans="1:1026" x14ac:dyDescent="0.3">
      <c r="F1" s="3" t="s">
        <v>0</v>
      </c>
    </row>
    <row r="2" spans="1:1026" x14ac:dyDescent="0.3">
      <c r="F2" s="4" t="s">
        <v>1</v>
      </c>
    </row>
    <row r="3" spans="1:1026" ht="15.75" customHeight="1" x14ac:dyDescent="0.3">
      <c r="F3" s="103" t="s">
        <v>45</v>
      </c>
      <c r="G3" s="103"/>
    </row>
    <row r="4" spans="1:1026" ht="18" customHeight="1" x14ac:dyDescent="0.3">
      <c r="A4" s="102"/>
      <c r="B4" s="102"/>
      <c r="C4" s="102"/>
      <c r="D4" s="5"/>
      <c r="E4" s="101" t="s">
        <v>46</v>
      </c>
      <c r="F4" s="101"/>
      <c r="G4" s="101"/>
    </row>
    <row r="5" spans="1:1026" ht="29.25" customHeight="1" x14ac:dyDescent="0.4">
      <c r="A5" s="113" t="s">
        <v>35</v>
      </c>
      <c r="B5" s="113"/>
      <c r="C5" s="113"/>
      <c r="D5" s="113"/>
      <c r="E5" s="113"/>
      <c r="F5" s="113"/>
      <c r="G5" s="113"/>
    </row>
    <row r="6" spans="1:1026" ht="16.5" customHeight="1" thickBot="1" x14ac:dyDescent="0.4">
      <c r="A6" s="6"/>
      <c r="B6" s="6"/>
      <c r="C6" s="7"/>
      <c r="D6" s="7"/>
      <c r="E6" s="7"/>
      <c r="G6" s="8" t="s">
        <v>2</v>
      </c>
    </row>
    <row r="7" spans="1:1026" ht="153.44999999999999" customHeight="1" thickBot="1" x14ac:dyDescent="0.35">
      <c r="A7" s="19" t="s">
        <v>3</v>
      </c>
      <c r="B7" s="20" t="s">
        <v>4</v>
      </c>
      <c r="C7" s="21" t="s">
        <v>5</v>
      </c>
      <c r="D7" s="22" t="s">
        <v>36</v>
      </c>
      <c r="E7" s="21" t="s">
        <v>6</v>
      </c>
      <c r="F7" s="22" t="s">
        <v>37</v>
      </c>
      <c r="G7" s="23" t="s">
        <v>38</v>
      </c>
    </row>
    <row r="8" spans="1:1026" ht="27.75" customHeight="1" thickBot="1" x14ac:dyDescent="0.35">
      <c r="A8" s="107" t="s">
        <v>31</v>
      </c>
      <c r="B8" s="108"/>
      <c r="C8" s="108"/>
      <c r="D8" s="108"/>
      <c r="E8" s="108"/>
      <c r="F8" s="108"/>
      <c r="G8" s="109"/>
    </row>
    <row r="9" spans="1:1026" ht="23.25" customHeight="1" thickBot="1" x14ac:dyDescent="0.35">
      <c r="A9" s="104" t="s">
        <v>16</v>
      </c>
      <c r="B9" s="105"/>
      <c r="C9" s="105"/>
      <c r="D9" s="105"/>
      <c r="E9" s="105"/>
      <c r="F9" s="105"/>
      <c r="G9" s="106"/>
    </row>
    <row r="10" spans="1:1026" ht="23.25" customHeight="1" thickBot="1" x14ac:dyDescent="0.35">
      <c r="A10" s="69">
        <v>20000000</v>
      </c>
      <c r="B10" s="70" t="s">
        <v>32</v>
      </c>
      <c r="C10" s="71">
        <f>C11</f>
        <v>0</v>
      </c>
      <c r="D10" s="71">
        <f t="shared" ref="D10:G10" si="0">D11</f>
        <v>0</v>
      </c>
      <c r="E10" s="71">
        <f t="shared" si="0"/>
        <v>-412</v>
      </c>
      <c r="F10" s="72">
        <f t="shared" si="0"/>
        <v>0</v>
      </c>
      <c r="G10" s="73">
        <f t="shared" si="0"/>
        <v>-412</v>
      </c>
    </row>
    <row r="11" spans="1:1026" s="30" customFormat="1" ht="36.75" customHeight="1" thickBot="1" x14ac:dyDescent="0.35">
      <c r="A11" s="74">
        <v>11020200</v>
      </c>
      <c r="B11" s="75" t="s">
        <v>33</v>
      </c>
      <c r="C11" s="76">
        <v>0</v>
      </c>
      <c r="D11" s="76">
        <v>0</v>
      </c>
      <c r="E11" s="76">
        <v>-412</v>
      </c>
      <c r="F11" s="77">
        <v>0</v>
      </c>
      <c r="G11" s="78">
        <f>E11-D11</f>
        <v>-412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  <c r="AMK11" s="29"/>
      <c r="AML11" s="29"/>
    </row>
    <row r="12" spans="1:1026" ht="24" customHeight="1" thickBot="1" x14ac:dyDescent="0.35">
      <c r="A12" s="69">
        <v>40000000</v>
      </c>
      <c r="B12" s="70" t="s">
        <v>7</v>
      </c>
      <c r="C12" s="79">
        <f>C13+C15</f>
        <v>3007106</v>
      </c>
      <c r="D12" s="79">
        <f>D13+D15</f>
        <v>2039429</v>
      </c>
      <c r="E12" s="79">
        <f>E13+E15</f>
        <v>1948165</v>
      </c>
      <c r="F12" s="63">
        <f>E12/D12*100</f>
        <v>95.525021954674571</v>
      </c>
      <c r="G12" s="80">
        <f>E12-D12</f>
        <v>-91264</v>
      </c>
    </row>
    <row r="13" spans="1:1026" ht="24" customHeight="1" x14ac:dyDescent="0.3">
      <c r="A13" s="67">
        <v>41030000</v>
      </c>
      <c r="B13" s="68" t="s">
        <v>30</v>
      </c>
      <c r="C13" s="24">
        <f>C14</f>
        <v>1449400</v>
      </c>
      <c r="D13" s="24">
        <f>D14</f>
        <v>724800</v>
      </c>
      <c r="E13" s="24">
        <f>E14</f>
        <v>724800</v>
      </c>
      <c r="F13" s="16">
        <f t="shared" ref="F13:F15" si="1">E13/D13*100</f>
        <v>100</v>
      </c>
      <c r="G13" s="25">
        <f t="shared" ref="G13:G16" si="2">E13-D13</f>
        <v>0</v>
      </c>
    </row>
    <row r="14" spans="1:1026" ht="66" customHeight="1" thickBot="1" x14ac:dyDescent="0.35">
      <c r="A14" s="66">
        <v>41030600</v>
      </c>
      <c r="B14" s="81" t="s">
        <v>9</v>
      </c>
      <c r="C14" s="82">
        <v>1449400</v>
      </c>
      <c r="D14" s="82">
        <v>724800</v>
      </c>
      <c r="E14" s="82">
        <v>724800</v>
      </c>
      <c r="F14" s="9">
        <f t="shared" si="1"/>
        <v>100</v>
      </c>
      <c r="G14" s="26">
        <f t="shared" si="2"/>
        <v>0</v>
      </c>
    </row>
    <row r="15" spans="1:1026" ht="35.4" thickBot="1" x14ac:dyDescent="0.35">
      <c r="A15" s="69">
        <v>41050000</v>
      </c>
      <c r="B15" s="70" t="s">
        <v>8</v>
      </c>
      <c r="C15" s="27">
        <f>SUM(C16:C16)</f>
        <v>1557706</v>
      </c>
      <c r="D15" s="27">
        <f t="shared" ref="D15:E15" si="3">SUM(D16:D16)</f>
        <v>1314629</v>
      </c>
      <c r="E15" s="27">
        <f t="shared" si="3"/>
        <v>1223365</v>
      </c>
      <c r="F15" s="63">
        <f t="shared" si="1"/>
        <v>93.057813268990714</v>
      </c>
      <c r="G15" s="80">
        <f t="shared" si="2"/>
        <v>-91264</v>
      </c>
    </row>
    <row r="16" spans="1:1026" ht="33" customHeight="1" thickBot="1" x14ac:dyDescent="0.35">
      <c r="A16" s="83">
        <v>41053900</v>
      </c>
      <c r="B16" s="84" t="s">
        <v>10</v>
      </c>
      <c r="C16" s="58">
        <v>1557706</v>
      </c>
      <c r="D16" s="58">
        <v>1314629</v>
      </c>
      <c r="E16" s="85">
        <v>1223365</v>
      </c>
      <c r="F16" s="86">
        <f>E16/D16*100</f>
        <v>93.057813268990714</v>
      </c>
      <c r="G16" s="87">
        <f t="shared" si="2"/>
        <v>-91264</v>
      </c>
    </row>
    <row r="17" spans="1:1026" s="30" customFormat="1" ht="32.25" customHeight="1" thickBot="1" x14ac:dyDescent="0.35">
      <c r="A17" s="31"/>
      <c r="B17" s="32" t="s">
        <v>11</v>
      </c>
      <c r="C17" s="33">
        <f>C12+C10</f>
        <v>3007106</v>
      </c>
      <c r="D17" s="33">
        <f t="shared" ref="D17:G17" si="4">D12+D10</f>
        <v>2039429</v>
      </c>
      <c r="E17" s="33">
        <f t="shared" si="4"/>
        <v>1947753</v>
      </c>
      <c r="F17" s="33">
        <f t="shared" si="4"/>
        <v>95.525021954674571</v>
      </c>
      <c r="G17" s="33">
        <f t="shared" si="4"/>
        <v>-91676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  <c r="AMJ17" s="29"/>
      <c r="AMK17" s="29"/>
      <c r="AML17" s="29"/>
    </row>
    <row r="18" spans="1:1026" ht="32.25" customHeight="1" thickBot="1" x14ac:dyDescent="0.35">
      <c r="A18" s="110" t="s">
        <v>12</v>
      </c>
      <c r="B18" s="111"/>
      <c r="C18" s="111"/>
      <c r="D18" s="111"/>
      <c r="E18" s="111"/>
      <c r="F18" s="111"/>
      <c r="G18" s="112"/>
    </row>
    <row r="19" spans="1:1026" ht="32.25" customHeight="1" thickBot="1" x14ac:dyDescent="0.35">
      <c r="A19" s="69">
        <v>40000000</v>
      </c>
      <c r="B19" s="70" t="s">
        <v>7</v>
      </c>
      <c r="C19" s="88">
        <f>SUM(C20)</f>
        <v>20000</v>
      </c>
      <c r="D19" s="88">
        <f t="shared" ref="D19:G19" si="5">SUM(D20)</f>
        <v>20000</v>
      </c>
      <c r="E19" s="88">
        <f t="shared" si="5"/>
        <v>20000</v>
      </c>
      <c r="F19" s="88">
        <f t="shared" si="5"/>
        <v>100</v>
      </c>
      <c r="G19" s="89">
        <f t="shared" si="5"/>
        <v>0</v>
      </c>
    </row>
    <row r="20" spans="1:1026" ht="32.25" customHeight="1" thickBot="1" x14ac:dyDescent="0.35">
      <c r="A20" s="69">
        <v>41030000</v>
      </c>
      <c r="B20" s="70" t="s">
        <v>30</v>
      </c>
      <c r="C20" s="88">
        <f>SUM(C21)</f>
        <v>20000</v>
      </c>
      <c r="D20" s="88">
        <f t="shared" ref="D20:G20" si="6">SUM(D21)</f>
        <v>20000</v>
      </c>
      <c r="E20" s="88">
        <f t="shared" si="6"/>
        <v>20000</v>
      </c>
      <c r="F20" s="88">
        <f t="shared" si="6"/>
        <v>100</v>
      </c>
      <c r="G20" s="89">
        <f t="shared" si="6"/>
        <v>0</v>
      </c>
    </row>
    <row r="21" spans="1:1026" ht="40.5" customHeight="1" thickBot="1" x14ac:dyDescent="0.35">
      <c r="A21" s="69">
        <v>41050000</v>
      </c>
      <c r="B21" s="70" t="s">
        <v>8</v>
      </c>
      <c r="C21" s="88">
        <f>SUM(C22)</f>
        <v>20000</v>
      </c>
      <c r="D21" s="88">
        <f t="shared" ref="D21:G21" si="7">SUM(D22)</f>
        <v>20000</v>
      </c>
      <c r="E21" s="88">
        <f t="shared" si="7"/>
        <v>20000</v>
      </c>
      <c r="F21" s="88">
        <f t="shared" si="7"/>
        <v>100</v>
      </c>
      <c r="G21" s="89">
        <f t="shared" si="7"/>
        <v>0</v>
      </c>
    </row>
    <row r="22" spans="1:1026" ht="32.25" customHeight="1" thickBot="1" x14ac:dyDescent="0.35">
      <c r="A22" s="90">
        <v>41053900</v>
      </c>
      <c r="B22" s="95" t="s">
        <v>10</v>
      </c>
      <c r="C22" s="91">
        <v>20000</v>
      </c>
      <c r="D22" s="91">
        <v>20000</v>
      </c>
      <c r="E22" s="91">
        <v>20000</v>
      </c>
      <c r="F22" s="91">
        <f>E22/D22*100</f>
        <v>100</v>
      </c>
      <c r="G22" s="92">
        <f>E22-D22</f>
        <v>0</v>
      </c>
    </row>
    <row r="23" spans="1:1026" ht="50.25" customHeight="1" thickBot="1" x14ac:dyDescent="0.35">
      <c r="A23" s="96"/>
      <c r="B23" s="97" t="s">
        <v>13</v>
      </c>
      <c r="C23" s="88">
        <f>SUM(C19)</f>
        <v>20000</v>
      </c>
      <c r="D23" s="88">
        <f t="shared" ref="D23:G23" si="8">SUM(D19)</f>
        <v>20000</v>
      </c>
      <c r="E23" s="88">
        <f t="shared" si="8"/>
        <v>20000</v>
      </c>
      <c r="F23" s="88">
        <f t="shared" si="8"/>
        <v>100</v>
      </c>
      <c r="G23" s="89">
        <f t="shared" si="8"/>
        <v>0</v>
      </c>
    </row>
    <row r="24" spans="1:1026" ht="32.25" customHeight="1" thickBot="1" x14ac:dyDescent="0.35">
      <c r="A24" s="93"/>
      <c r="B24" s="94" t="s">
        <v>14</v>
      </c>
      <c r="C24" s="88">
        <f>C17+C23</f>
        <v>3027106</v>
      </c>
      <c r="D24" s="88">
        <f t="shared" ref="D24:E24" si="9">D17+D23</f>
        <v>2059429</v>
      </c>
      <c r="E24" s="88">
        <f t="shared" si="9"/>
        <v>1967753</v>
      </c>
      <c r="F24" s="88">
        <f>E24/D24*100</f>
        <v>95.548474844240801</v>
      </c>
      <c r="G24" s="89">
        <f>E24-D24</f>
        <v>-91676</v>
      </c>
      <c r="H24" s="10"/>
    </row>
    <row r="25" spans="1:1026" ht="21.75" customHeight="1" thickBot="1" x14ac:dyDescent="0.35">
      <c r="A25" s="114" t="s">
        <v>15</v>
      </c>
      <c r="B25" s="115"/>
      <c r="C25" s="115"/>
      <c r="D25" s="115"/>
      <c r="E25" s="115"/>
      <c r="F25" s="115"/>
      <c r="G25" s="116"/>
    </row>
    <row r="26" spans="1:1026" ht="24.75" customHeight="1" thickBot="1" x14ac:dyDescent="0.35">
      <c r="A26" s="104" t="s">
        <v>16</v>
      </c>
      <c r="B26" s="105"/>
      <c r="C26" s="105"/>
      <c r="D26" s="105"/>
      <c r="E26" s="105"/>
      <c r="F26" s="105"/>
      <c r="G26" s="106"/>
    </row>
    <row r="27" spans="1:1026" ht="18" thickBot="1" x14ac:dyDescent="0.35">
      <c r="A27" s="48" t="s">
        <v>17</v>
      </c>
      <c r="B27" s="62" t="s">
        <v>18</v>
      </c>
      <c r="C27" s="27">
        <f>C28</f>
        <v>2919655</v>
      </c>
      <c r="D27" s="27">
        <f>D28</f>
        <v>1350933</v>
      </c>
      <c r="E27" s="27">
        <f>E28</f>
        <v>1207799</v>
      </c>
      <c r="F27" s="63">
        <f>E27/D27*100</f>
        <v>89.404803939203504</v>
      </c>
      <c r="G27" s="28">
        <f>E27-D27</f>
        <v>-143134</v>
      </c>
      <c r="H27" s="11"/>
    </row>
    <row r="28" spans="1:1026" ht="67.5" customHeight="1" thickBot="1" x14ac:dyDescent="0.35">
      <c r="A28" s="60" t="s">
        <v>19</v>
      </c>
      <c r="B28" s="61" t="s">
        <v>20</v>
      </c>
      <c r="C28" s="58">
        <v>2919655</v>
      </c>
      <c r="D28" s="58">
        <v>1350933</v>
      </c>
      <c r="E28" s="35">
        <v>1207799</v>
      </c>
      <c r="F28" s="58">
        <f t="shared" ref="F28:F33" si="10">E28/D28*100</f>
        <v>89.404803939203504</v>
      </c>
      <c r="G28" s="64">
        <f t="shared" ref="G28:G35" si="11">E28-D28</f>
        <v>-143134</v>
      </c>
    </row>
    <row r="29" spans="1:1026" ht="40.5" customHeight="1" thickBot="1" x14ac:dyDescent="0.35">
      <c r="A29" s="59" t="s">
        <v>21</v>
      </c>
      <c r="B29" s="39" t="s">
        <v>22</v>
      </c>
      <c r="C29" s="27">
        <f>C30</f>
        <v>1000000</v>
      </c>
      <c r="D29" s="27">
        <f>D30</f>
        <v>1000000</v>
      </c>
      <c r="E29" s="27">
        <f>E30</f>
        <v>1000000</v>
      </c>
      <c r="F29" s="27">
        <f t="shared" si="10"/>
        <v>100</v>
      </c>
      <c r="G29" s="28">
        <f t="shared" si="11"/>
        <v>0</v>
      </c>
    </row>
    <row r="30" spans="1:1026" ht="37.5" customHeight="1" thickBot="1" x14ac:dyDescent="0.35">
      <c r="A30" s="56" t="s">
        <v>23</v>
      </c>
      <c r="B30" s="57" t="s">
        <v>24</v>
      </c>
      <c r="C30" s="58">
        <v>1000000</v>
      </c>
      <c r="D30" s="58">
        <v>1000000</v>
      </c>
      <c r="E30" s="58">
        <v>1000000</v>
      </c>
      <c r="F30" s="58">
        <f t="shared" si="10"/>
        <v>100</v>
      </c>
      <c r="G30" s="64">
        <f t="shared" si="11"/>
        <v>0</v>
      </c>
    </row>
    <row r="31" spans="1:1026" ht="37.5" customHeight="1" thickBot="1" x14ac:dyDescent="0.35">
      <c r="A31" s="55" t="s">
        <v>39</v>
      </c>
      <c r="B31" s="39" t="s">
        <v>44</v>
      </c>
      <c r="C31" s="33">
        <f>C32</f>
        <v>32591</v>
      </c>
      <c r="D31" s="33">
        <f t="shared" ref="D31:G31" si="12">D32</f>
        <v>32591</v>
      </c>
      <c r="E31" s="33">
        <f t="shared" si="12"/>
        <v>32591</v>
      </c>
      <c r="F31" s="33">
        <f t="shared" si="12"/>
        <v>100</v>
      </c>
      <c r="G31" s="40">
        <f t="shared" si="12"/>
        <v>0</v>
      </c>
    </row>
    <row r="32" spans="1:1026" ht="42" customHeight="1" thickBot="1" x14ac:dyDescent="0.35">
      <c r="A32" s="54" t="s">
        <v>40</v>
      </c>
      <c r="B32" s="42" t="s">
        <v>41</v>
      </c>
      <c r="C32" s="35">
        <v>32591</v>
      </c>
      <c r="D32" s="35">
        <v>32591</v>
      </c>
      <c r="E32" s="35">
        <v>32591</v>
      </c>
      <c r="F32" s="35">
        <f>E32/D32*100</f>
        <v>100</v>
      </c>
      <c r="G32" s="65">
        <f>E32-D32</f>
        <v>0</v>
      </c>
    </row>
    <row r="33" spans="1:1026" ht="30.75" customHeight="1" thickBot="1" x14ac:dyDescent="0.35">
      <c r="A33" s="52" t="s">
        <v>25</v>
      </c>
      <c r="B33" s="53" t="s">
        <v>26</v>
      </c>
      <c r="C33" s="33">
        <f>C27+C29+C31</f>
        <v>3952246</v>
      </c>
      <c r="D33" s="33">
        <f>D27+D29+D31</f>
        <v>2383524</v>
      </c>
      <c r="E33" s="33">
        <f>E27+E29+E31</f>
        <v>2240390</v>
      </c>
      <c r="F33" s="98">
        <f t="shared" si="10"/>
        <v>93.994858033734914</v>
      </c>
      <c r="G33" s="28">
        <f t="shared" si="11"/>
        <v>-143134</v>
      </c>
    </row>
    <row r="34" spans="1:1026" ht="28.5" customHeight="1" thickBot="1" x14ac:dyDescent="0.35">
      <c r="A34" s="100" t="s">
        <v>27</v>
      </c>
      <c r="B34" s="100"/>
      <c r="C34" s="100"/>
      <c r="D34" s="100"/>
      <c r="E34" s="100"/>
      <c r="F34" s="100"/>
      <c r="G34" s="100"/>
    </row>
    <row r="35" spans="1:1026" ht="28.5" customHeight="1" thickBot="1" x14ac:dyDescent="0.35">
      <c r="A35" s="38">
        <v>7000</v>
      </c>
      <c r="B35" s="39" t="s">
        <v>22</v>
      </c>
      <c r="C35" s="33">
        <f>C36</f>
        <v>20000</v>
      </c>
      <c r="D35" s="33">
        <f>D36</f>
        <v>20000</v>
      </c>
      <c r="E35" s="33">
        <f>E36</f>
        <v>0</v>
      </c>
      <c r="F35" s="33">
        <f>F36</f>
        <v>0</v>
      </c>
      <c r="G35" s="40">
        <f t="shared" si="11"/>
        <v>-20000</v>
      </c>
    </row>
    <row r="36" spans="1:1026" ht="43.5" customHeight="1" thickBot="1" x14ac:dyDescent="0.35">
      <c r="A36" s="41">
        <v>7370</v>
      </c>
      <c r="B36" s="42" t="s">
        <v>24</v>
      </c>
      <c r="C36" s="35">
        <v>20000</v>
      </c>
      <c r="D36" s="35">
        <v>20000</v>
      </c>
      <c r="E36" s="36">
        <v>0</v>
      </c>
      <c r="F36" s="37">
        <f t="shared" ref="F36" si="13">E36/C36*100</f>
        <v>0</v>
      </c>
      <c r="G36" s="65">
        <f t="shared" ref="G36" si="14">E36-D36</f>
        <v>-20000</v>
      </c>
    </row>
    <row r="37" spans="1:1026" ht="29.25" customHeight="1" thickBot="1" x14ac:dyDescent="0.35">
      <c r="A37" s="38">
        <v>8000</v>
      </c>
      <c r="B37" s="39" t="s">
        <v>42</v>
      </c>
      <c r="C37" s="33">
        <f>C38</f>
        <v>280000</v>
      </c>
      <c r="D37" s="33">
        <f t="shared" ref="D37:G37" si="15">D38</f>
        <v>280000</v>
      </c>
      <c r="E37" s="43">
        <f t="shared" si="15"/>
        <v>0</v>
      </c>
      <c r="F37" s="43">
        <f t="shared" si="15"/>
        <v>0</v>
      </c>
      <c r="G37" s="44">
        <f t="shared" si="15"/>
        <v>-280000</v>
      </c>
    </row>
    <row r="38" spans="1:1026" ht="31.5" customHeight="1" thickBot="1" x14ac:dyDescent="0.35">
      <c r="A38" s="41">
        <v>7370</v>
      </c>
      <c r="B38" s="42" t="s">
        <v>43</v>
      </c>
      <c r="C38" s="45">
        <v>280000</v>
      </c>
      <c r="D38" s="46">
        <v>280000</v>
      </c>
      <c r="E38" s="36">
        <v>0</v>
      </c>
      <c r="F38" s="37">
        <f>E38/D38*100</f>
        <v>0</v>
      </c>
      <c r="G38" s="47">
        <f>E38-D38</f>
        <v>-280000</v>
      </c>
    </row>
    <row r="39" spans="1:1026" ht="40.5" customHeight="1" thickBot="1" x14ac:dyDescent="0.35">
      <c r="A39" s="48" t="s">
        <v>25</v>
      </c>
      <c r="B39" s="49" t="s">
        <v>28</v>
      </c>
      <c r="C39" s="50">
        <f>C35+C37</f>
        <v>300000</v>
      </c>
      <c r="D39" s="50">
        <f t="shared" ref="D39:G39" si="16">D35+D37</f>
        <v>300000</v>
      </c>
      <c r="E39" s="50">
        <f t="shared" si="16"/>
        <v>0</v>
      </c>
      <c r="F39" s="50">
        <f t="shared" si="16"/>
        <v>0</v>
      </c>
      <c r="G39" s="51">
        <f t="shared" si="16"/>
        <v>-300000</v>
      </c>
    </row>
    <row r="40" spans="1:1026" ht="33.75" customHeight="1" thickBot="1" x14ac:dyDescent="0.35">
      <c r="A40" s="12"/>
      <c r="B40" s="13" t="s">
        <v>29</v>
      </c>
      <c r="C40" s="34">
        <f>C33+C39</f>
        <v>4252246</v>
      </c>
      <c r="D40" s="34">
        <f>D33+D39</f>
        <v>2683524</v>
      </c>
      <c r="E40" s="34">
        <f>E33+E39</f>
        <v>2240390</v>
      </c>
      <c r="F40" s="117">
        <f>E40/D40*100</f>
        <v>83.48686279682984</v>
      </c>
      <c r="G40" s="99">
        <f>E40-D40</f>
        <v>-443134</v>
      </c>
    </row>
    <row r="41" spans="1:1026" ht="38.25" customHeight="1" x14ac:dyDescent="0.3">
      <c r="C41" s="17"/>
      <c r="D41" s="17"/>
      <c r="E41" s="17"/>
      <c r="F41" s="17"/>
      <c r="G41" s="17"/>
      <c r="AMF41"/>
      <c r="AMG41"/>
      <c r="AMH41"/>
      <c r="AMI41"/>
      <c r="AMJ41"/>
      <c r="AMK41"/>
      <c r="AML41"/>
    </row>
    <row r="42" spans="1:1026" x14ac:dyDescent="0.3">
      <c r="C42" s="18"/>
      <c r="D42" s="18"/>
      <c r="E42" s="18"/>
      <c r="F42" s="18"/>
      <c r="G42" s="17"/>
    </row>
    <row r="43" spans="1:1026" s="1" customFormat="1" ht="43.5" customHeight="1" x14ac:dyDescent="0.3">
      <c r="A43" s="118" t="s">
        <v>47</v>
      </c>
      <c r="B43" s="118"/>
      <c r="C43" s="14"/>
      <c r="D43" s="14"/>
      <c r="E43" s="15"/>
      <c r="F43" s="119" t="s">
        <v>48</v>
      </c>
      <c r="G43" s="119"/>
    </row>
    <row r="44" spans="1:1026" ht="2.25" customHeight="1" x14ac:dyDescent="0.3">
      <c r="G44" s="1"/>
    </row>
    <row r="45" spans="1:1026" x14ac:dyDescent="0.3"/>
    <row r="46" spans="1:1026" x14ac:dyDescent="0.3">
      <c r="A46" s="120" t="s">
        <v>34</v>
      </c>
      <c r="B46" s="120"/>
    </row>
    <row r="47" spans="1:1026" x14ac:dyDescent="0.3"/>
    <row r="48" spans="1:1026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88" x14ac:dyDescent="0.3"/>
    <row r="1048520" x14ac:dyDescent="0.3"/>
    <row r="1048527" x14ac:dyDescent="0.3"/>
    <row r="1048528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mergeCells count="13">
    <mergeCell ref="A43:B43"/>
    <mergeCell ref="F43:G43"/>
    <mergeCell ref="A46:B46"/>
    <mergeCell ref="A34:G34"/>
    <mergeCell ref="E4:G4"/>
    <mergeCell ref="A4:C4"/>
    <mergeCell ref="F3:G3"/>
    <mergeCell ref="A26:G26"/>
    <mergeCell ref="A9:G9"/>
    <mergeCell ref="A8:G8"/>
    <mergeCell ref="A18:G18"/>
    <mergeCell ref="A5:G5"/>
    <mergeCell ref="A25:G25"/>
  </mergeCells>
  <printOptions horizontalCentered="1"/>
  <pageMargins left="0.39374999999999999" right="0.196527777777778" top="0.196527777777778" bottom="0.196527777777778" header="0.51180555555555496" footer="0.51180555555555496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дод 1</vt:lpstr>
      <vt:lpstr>'дод 1'!Print_Area_0</vt:lpstr>
      <vt:lpstr>'дод 1'!Print_Area_0_0</vt:lpstr>
      <vt:lpstr>'дод 1'!Область_печати</vt:lpstr>
    </vt:vector>
  </TitlesOfParts>
  <Company>OFU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User</cp:lastModifiedBy>
  <cp:lastPrinted>2024-08-06T08:11:42Z</cp:lastPrinted>
  <dcterms:created xsi:type="dcterms:W3CDTF">2002-04-09T02:55:05Z</dcterms:created>
  <dcterms:modified xsi:type="dcterms:W3CDTF">2024-08-06T08:11:45Z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ScaleCrop">
    <vt:bool>false</vt:bool>
  </property>
  <property fmtid="{D5CDD505-2E9C-101B-9397-08002B2CF9AE}" pid="4" name="Company">
    <vt:lpwstr>OFU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hareDoc">
    <vt:bool>false</vt:bool>
  </property>
  <property fmtid="{D5CDD505-2E9C-101B-9397-08002B2CF9AE}" pid="9" name="ICV">
    <vt:lpwstr>968f9dec0cc140e1bf926ef3796b512e</vt:lpwstr>
  </property>
</Properties>
</file>