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33 сесія\Бюджет_Звіт за 1 кв. 2024р\"/>
    </mc:Choice>
  </mc:AlternateContent>
  <xr:revisionPtr revIDLastSave="0" documentId="13_ncr:1_{89BC305A-858C-4D68-AA24-6696A3684F2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1'!$A$1:$G$35</definedName>
    <definedName name="Print_Area_0_0" localSheetId="0">'дод 1'!$A$1:$G$35</definedName>
    <definedName name="_xlnm.Print_Area" localSheetId="0">'дод 1'!$A$1:$G$35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 s="1"/>
  <c r="F26" i="1"/>
  <c r="F25" i="1" s="1"/>
  <c r="D25" i="1"/>
  <c r="E25" i="1"/>
  <c r="C25" i="1"/>
  <c r="F14" i="1"/>
  <c r="D23" i="1"/>
  <c r="G24" i="1"/>
  <c r="F24" i="1"/>
  <c r="E23" i="1"/>
  <c r="C23" i="1"/>
  <c r="G22" i="1"/>
  <c r="F22" i="1"/>
  <c r="E21" i="1"/>
  <c r="D21" i="1"/>
  <c r="C21" i="1"/>
  <c r="G14" i="1"/>
  <c r="E13" i="1"/>
  <c r="D13" i="1"/>
  <c r="C13" i="1"/>
  <c r="G12" i="1"/>
  <c r="F12" i="1"/>
  <c r="E11" i="1"/>
  <c r="D11" i="1"/>
  <c r="C11" i="1"/>
  <c r="D27" i="1" l="1"/>
  <c r="D30" i="1" s="1"/>
  <c r="C27" i="1"/>
  <c r="C30" i="1" s="1"/>
  <c r="E27" i="1"/>
  <c r="E30" i="1" s="1"/>
  <c r="F23" i="1"/>
  <c r="C10" i="1"/>
  <c r="G21" i="1"/>
  <c r="G11" i="1"/>
  <c r="D10" i="1"/>
  <c r="D15" i="1" s="1"/>
  <c r="D18" i="1" s="1"/>
  <c r="G23" i="1"/>
  <c r="E10" i="1"/>
  <c r="E15" i="1" s="1"/>
  <c r="E18" i="1" s="1"/>
  <c r="F13" i="1"/>
  <c r="G13" i="1"/>
  <c r="F11" i="1"/>
  <c r="F21" i="1"/>
  <c r="C15" i="1" l="1"/>
  <c r="C18" i="1" s="1"/>
  <c r="F10" i="1"/>
  <c r="F15" i="1" s="1"/>
  <c r="F18" i="1" s="1"/>
  <c r="G10" i="1"/>
  <c r="G15" i="1" s="1"/>
  <c r="G18" i="1" s="1"/>
  <c r="F27" i="1"/>
  <c r="F30" i="1" s="1"/>
  <c r="G27" i="1"/>
  <c r="G30" i="1" s="1"/>
</calcChain>
</file>

<file path=xl/sharedStrings.xml><?xml version="1.0" encoding="utf-8"?>
<sst xmlns="http://schemas.openxmlformats.org/spreadsheetml/2006/main" count="51" uniqueCount="46">
  <si>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</si>
  <si>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</si>
  <si>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</si>
  <si>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</si>
  <si>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</si>
  <si>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</si>
  <si>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</si>
  <si>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</si>
  <si>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</si>
  <si>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</si>
  <si>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</si>
  <si>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</si>
  <si>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</si>
  <si>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</si>
  <si>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</si>
  <si>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</si>
  <si>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</si>
  <si>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</si>
  <si>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</si>
  <si>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</si>
  <si>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</si>
  <si>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</si>
  <si>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</si>
  <si>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</si>
  <si>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</si>
  <si>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t xml:space="preserve">УСЬОГО ВИДАТКІВ </t>
  </si>
  <si>
    <t>Від органів державного управління</t>
  </si>
  <si>
    <t>ДОХІДНА ЧАСТИНА</t>
  </si>
  <si>
    <t>Наталія НІКОЛАЄНКО</t>
  </si>
  <si>
    <t>Виконання до затвердженого  з урахуванням змін за січень - березень 2024 року                                (%)</t>
  </si>
  <si>
    <t xml:space="preserve">Затверджено місцевою радою на січень - березень 2024 року  з урахування змін </t>
  </si>
  <si>
    <t>Відхилення до затвердженого плану з урахуванням змін за січень - березень 2024 року                    (+/- )</t>
  </si>
  <si>
    <t>3000</t>
  </si>
  <si>
    <t>Соціальний захист та соціальне забезпечення</t>
  </si>
  <si>
    <t>3035</t>
  </si>
  <si>
    <t>Компенсаційні виплати за пільговий проїзд окремих категорій громадян на залізничному транспорті</t>
  </si>
  <si>
    <t>Спеціальний фонд</t>
  </si>
  <si>
    <t xml:space="preserve">Спеціальний фонд </t>
  </si>
  <si>
    <r>
      <t xml:space="preserve">УСЬОГО ВИДАТКІВ </t>
    </r>
    <r>
      <rPr>
        <b/>
        <i/>
        <sz val="14"/>
        <rFont val="Times New Roman"/>
        <family val="1"/>
        <charset val="204"/>
      </rPr>
      <t>спеціального фонду</t>
    </r>
  </si>
  <si>
    <r>
      <t xml:space="preserve">УСЬОГО ДОХОДІВ  </t>
    </r>
    <r>
      <rPr>
        <b/>
        <i/>
        <sz val="14"/>
        <rFont val="Times New Roman"/>
        <family val="1"/>
        <charset val="204"/>
      </rPr>
      <t>спеціального фонду</t>
    </r>
  </si>
  <si>
    <t>0</t>
  </si>
  <si>
    <t>Звіт про виконання районного бюджету Ізюмського району за І квартал 2024 року</t>
  </si>
  <si>
    <t>від 24.04.2024 року  №302-VIII</t>
  </si>
  <si>
    <t xml:space="preserve">                                            (ХХХІІІ сесія VIII скликання)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</si>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</sst>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>
      <protection locked="0"/>
    </xf>
    <xf numFmtId="0" fontId="16" fillId="0" borderId="0">
      <protection locked="0"/>
    </xf>
  </cellStyleXfs>
  <cellXfs count="117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" fontId="1" fillId="0" borderId="0" xfId="0" applyNumberFormat="1" applyFont="1" applyAlignment="1"/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/>
    <xf numFmtId="0" fontId="5" fillId="0" borderId="1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/>
    <xf numFmtId="164" fontId="21" fillId="0" borderId="0" xfId="0" applyNumberFormat="1" applyFont="1" applyAlignment="1"/>
    <xf numFmtId="0" fontId="5" fillId="0" borderId="8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64" fontId="4" fillId="0" borderId="25" xfId="0" applyNumberFormat="1" applyFont="1" applyBorder="1" applyAlignment="1" applyProtection="1">
      <alignment horizontal="center" vertical="center" wrapText="1"/>
      <protection locked="0"/>
    </xf>
    <xf numFmtId="164" fontId="17" fillId="0" borderId="25" xfId="0" applyNumberFormat="1" applyFont="1" applyBorder="1" applyAlignment="1" applyProtection="1">
      <alignment horizontal="center" vertical="center" wrapText="1"/>
      <protection locked="0"/>
    </xf>
    <xf numFmtId="164" fontId="17" fillId="0" borderId="26" xfId="0" applyNumberFormat="1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 wrapText="1"/>
    </xf>
    <xf numFmtId="49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>
      <alignment horizontal="left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 applyProtection="1">
      <alignment vertical="center"/>
      <protection locked="0"/>
    </xf>
    <xf numFmtId="49" fontId="17" fillId="0" borderId="40" xfId="0" applyNumberFormat="1" applyFont="1" applyBorder="1" applyAlignment="1" applyProtection="1">
      <alignment vertical="center"/>
      <protection locked="0"/>
    </xf>
    <xf numFmtId="0" fontId="17" fillId="0" borderId="41" xfId="0" applyFont="1" applyBorder="1" applyAlignment="1">
      <alignment horizontal="left" vertical="center" wrapText="1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3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4" fontId="1" fillId="0" borderId="0" xfId="0" applyNumberFormat="1" applyFont="1" applyFill="1" applyAlignment="1"/>
    <xf numFmtId="164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1" applyNumberFormat="1" applyFont="1" applyFill="1" applyBorder="1" applyAlignment="1" applyProtection="1">
      <alignment horizontal="center" vertical="center" wrapText="1"/>
    </xf>
    <xf numFmtId="3" fontId="4" fillId="0" borderId="10" xfId="1" applyNumberFormat="1" applyFont="1" applyFill="1" applyBorder="1" applyAlignment="1" applyProtection="1">
      <alignment horizontal="center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165" fontId="7" fillId="0" borderId="3" xfId="1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10" fillId="0" borderId="12" xfId="1" applyNumberFormat="1" applyFont="1" applyFill="1" applyBorder="1" applyAlignment="1" applyProtection="1">
      <alignment horizontal="center" vertical="center" wrapText="1"/>
    </xf>
    <xf numFmtId="49" fontId="19" fillId="0" borderId="40" xfId="0" applyNumberFormat="1" applyFont="1" applyFill="1" applyBorder="1" applyAlignment="1" applyProtection="1">
      <alignment horizontal="center" vertical="center"/>
      <protection locked="0"/>
    </xf>
    <xf numFmtId="165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/>
    <xf numFmtId="164" fontId="21" fillId="0" borderId="0" xfId="0" applyNumberFormat="1" applyFont="1" applyFill="1" applyAlignment="1"/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164" fontId="20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zoomScale="80" zoomScaleNormal="80" workbookViewId="0">
      <selection activeCell="C38" sqref="C38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74" customWidth="1"/>
    <col min="7" max="7" width="15.08984375" style="2" customWidth="1"/>
    <col min="8" max="1026" width="8.90625" style="1" customWidth="1"/>
  </cols>
  <sheetData>
    <row r="1" spans="1:7" x14ac:dyDescent="0.3">
      <c r="F1" s="72" t="s">
        <v>0</v>
      </c>
    </row>
    <row r="2" spans="1:7" x14ac:dyDescent="0.3">
      <c r="F2" s="73" t="s">
        <v>1</v>
      </c>
    </row>
    <row r="3" spans="1:7" ht="15.75" customHeight="1" x14ac:dyDescent="0.3">
      <c r="F3" s="96" t="s">
        <v>42</v>
      </c>
      <c r="G3" s="96"/>
    </row>
    <row r="4" spans="1:7" ht="18" customHeight="1" x14ac:dyDescent="0.3">
      <c r="A4" s="95"/>
      <c r="B4" s="95"/>
      <c r="C4" s="95"/>
      <c r="D4" s="3"/>
      <c r="E4" s="94" t="s">
        <v>43</v>
      </c>
      <c r="F4" s="94"/>
      <c r="G4" s="94"/>
    </row>
    <row r="5" spans="1:7" ht="29.25" customHeight="1" x14ac:dyDescent="0.4">
      <c r="A5" s="106" t="s">
        <v>41</v>
      </c>
      <c r="B5" s="106"/>
      <c r="C5" s="106"/>
      <c r="D5" s="106"/>
      <c r="E5" s="106"/>
      <c r="F5" s="106"/>
      <c r="G5" s="106"/>
    </row>
    <row r="6" spans="1:7" ht="16.5" customHeight="1" thickBot="1" x14ac:dyDescent="0.4">
      <c r="A6" s="4"/>
      <c r="B6" s="4"/>
      <c r="C6" s="5"/>
      <c r="D6" s="5"/>
      <c r="E6" s="5"/>
      <c r="G6" s="6" t="s">
        <v>2</v>
      </c>
    </row>
    <row r="7" spans="1:7" ht="153.44999999999999" customHeight="1" thickBot="1" x14ac:dyDescent="0.35">
      <c r="A7" s="33" t="s">
        <v>3</v>
      </c>
      <c r="B7" s="34" t="s">
        <v>4</v>
      </c>
      <c r="C7" s="35" t="s">
        <v>5</v>
      </c>
      <c r="D7" s="36" t="s">
        <v>30</v>
      </c>
      <c r="E7" s="35" t="s">
        <v>6</v>
      </c>
      <c r="F7" s="75" t="s">
        <v>29</v>
      </c>
      <c r="G7" s="37" t="s">
        <v>31</v>
      </c>
    </row>
    <row r="8" spans="1:7" ht="27.75" customHeight="1" x14ac:dyDescent="0.3">
      <c r="A8" s="103" t="s">
        <v>27</v>
      </c>
      <c r="B8" s="104"/>
      <c r="C8" s="104"/>
      <c r="D8" s="104"/>
      <c r="E8" s="104"/>
      <c r="F8" s="104"/>
      <c r="G8" s="105"/>
    </row>
    <row r="9" spans="1:7" ht="23.25" customHeight="1" x14ac:dyDescent="0.3">
      <c r="A9" s="100" t="s">
        <v>14</v>
      </c>
      <c r="B9" s="101"/>
      <c r="C9" s="101"/>
      <c r="D9" s="101"/>
      <c r="E9" s="101"/>
      <c r="F9" s="101"/>
      <c r="G9" s="102"/>
    </row>
    <row r="10" spans="1:7" ht="24" customHeight="1" x14ac:dyDescent="0.3">
      <c r="A10" s="42">
        <v>40000000</v>
      </c>
      <c r="B10" s="24" t="s">
        <v>7</v>
      </c>
      <c r="C10" s="43">
        <f>C11+C13</f>
        <v>2481991</v>
      </c>
      <c r="D10" s="43">
        <f>D11+D13</f>
        <v>1394991</v>
      </c>
      <c r="E10" s="43">
        <f>E11+E13</f>
        <v>1362400</v>
      </c>
      <c r="F10" s="76">
        <f>E10/D10*100</f>
        <v>97.66371252574389</v>
      </c>
      <c r="G10" s="43">
        <f>E10-D10</f>
        <v>-32591</v>
      </c>
    </row>
    <row r="11" spans="1:7" ht="24" customHeight="1" x14ac:dyDescent="0.3">
      <c r="A11" s="38">
        <v>41030000</v>
      </c>
      <c r="B11" s="21" t="s">
        <v>26</v>
      </c>
      <c r="C11" s="44">
        <f>C12</f>
        <v>1449400</v>
      </c>
      <c r="D11" s="44">
        <f>D12</f>
        <v>362400</v>
      </c>
      <c r="E11" s="44">
        <f>E12</f>
        <v>362400</v>
      </c>
      <c r="F11" s="77">
        <f t="shared" ref="F11:F13" si="0">E11/D11*100</f>
        <v>100</v>
      </c>
      <c r="G11" s="45">
        <f t="shared" ref="G11:G14" si="1">E11-D11</f>
        <v>0</v>
      </c>
    </row>
    <row r="12" spans="1:7" ht="66" customHeight="1" x14ac:dyDescent="0.3">
      <c r="A12" s="39">
        <v>41030600</v>
      </c>
      <c r="B12" s="8" t="s">
        <v>9</v>
      </c>
      <c r="C12" s="46">
        <v>1449400</v>
      </c>
      <c r="D12" s="46">
        <v>362400</v>
      </c>
      <c r="E12" s="46">
        <v>362400</v>
      </c>
      <c r="F12" s="78">
        <f t="shared" si="0"/>
        <v>100</v>
      </c>
      <c r="G12" s="47">
        <f t="shared" si="1"/>
        <v>0</v>
      </c>
    </row>
    <row r="13" spans="1:7" ht="31.2" x14ac:dyDescent="0.3">
      <c r="A13" s="39">
        <v>41050000</v>
      </c>
      <c r="B13" s="7" t="s">
        <v>8</v>
      </c>
      <c r="C13" s="13">
        <f>SUM(C14:C14)</f>
        <v>1032591</v>
      </c>
      <c r="D13" s="13">
        <f t="shared" ref="D13:E13" si="2">SUM(D14:D14)</f>
        <v>1032591</v>
      </c>
      <c r="E13" s="13">
        <f t="shared" si="2"/>
        <v>1000000</v>
      </c>
      <c r="F13" s="79">
        <f t="shared" si="0"/>
        <v>96.843764859465182</v>
      </c>
      <c r="G13" s="48">
        <f t="shared" si="1"/>
        <v>-32591</v>
      </c>
    </row>
    <row r="14" spans="1:7" ht="33" customHeight="1" thickBot="1" x14ac:dyDescent="0.35">
      <c r="A14" s="40">
        <v>41053900</v>
      </c>
      <c r="B14" s="9" t="s">
        <v>10</v>
      </c>
      <c r="C14" s="49">
        <v>1032591</v>
      </c>
      <c r="D14" s="49">
        <v>1032591</v>
      </c>
      <c r="E14" s="50">
        <v>1000000</v>
      </c>
      <c r="F14" s="80">
        <f>E14/D14*100</f>
        <v>96.843764859465182</v>
      </c>
      <c r="G14" s="51">
        <f t="shared" si="1"/>
        <v>-32591</v>
      </c>
    </row>
    <row r="15" spans="1:7" ht="32.25" customHeight="1" thickBot="1" x14ac:dyDescent="0.35">
      <c r="A15" s="41"/>
      <c r="B15" s="10" t="s">
        <v>11</v>
      </c>
      <c r="C15" s="52">
        <f>C10</f>
        <v>2481991</v>
      </c>
      <c r="D15" s="52">
        <f>D10</f>
        <v>1394991</v>
      </c>
      <c r="E15" s="52">
        <f>E10</f>
        <v>1362400</v>
      </c>
      <c r="F15" s="81">
        <f t="shared" ref="F15:G15" si="3">F10</f>
        <v>97.66371252574389</v>
      </c>
      <c r="G15" s="52">
        <f t="shared" si="3"/>
        <v>-32591</v>
      </c>
    </row>
    <row r="16" spans="1:7" ht="32.25" customHeight="1" thickBot="1" x14ac:dyDescent="0.35">
      <c r="A16" s="110" t="s">
        <v>36</v>
      </c>
      <c r="B16" s="111"/>
      <c r="C16" s="112"/>
      <c r="D16" s="112"/>
      <c r="E16" s="112"/>
      <c r="F16" s="112"/>
      <c r="G16" s="113"/>
    </row>
    <row r="17" spans="1:1026" ht="32.25" customHeight="1" thickBot="1" x14ac:dyDescent="0.35">
      <c r="A17" s="59"/>
      <c r="B17" s="65" t="s">
        <v>39</v>
      </c>
      <c r="C17" s="58">
        <v>0</v>
      </c>
      <c r="D17" s="57">
        <v>0</v>
      </c>
      <c r="E17" s="57">
        <v>0</v>
      </c>
      <c r="F17" s="82">
        <v>0</v>
      </c>
      <c r="G17" s="57">
        <v>0</v>
      </c>
    </row>
    <row r="18" spans="1:1026" ht="32.25" customHeight="1" thickBot="1" x14ac:dyDescent="0.35">
      <c r="A18" s="60"/>
      <c r="B18" s="61" t="s">
        <v>12</v>
      </c>
      <c r="C18" s="62">
        <f>C15+C17</f>
        <v>2481991</v>
      </c>
      <c r="D18" s="62">
        <f>D15+D17</f>
        <v>1394991</v>
      </c>
      <c r="E18" s="62">
        <f t="shared" ref="E18:G18" si="4">E15+E17</f>
        <v>1362400</v>
      </c>
      <c r="F18" s="81">
        <f t="shared" si="4"/>
        <v>97.66371252574389</v>
      </c>
      <c r="G18" s="62">
        <f t="shared" si="4"/>
        <v>-32591</v>
      </c>
      <c r="H18" s="11"/>
    </row>
    <row r="19" spans="1:1026" ht="21.75" customHeight="1" x14ac:dyDescent="0.3">
      <c r="A19" s="107" t="s">
        <v>13</v>
      </c>
      <c r="B19" s="108"/>
      <c r="C19" s="108"/>
      <c r="D19" s="108"/>
      <c r="E19" s="108"/>
      <c r="F19" s="108"/>
      <c r="G19" s="109"/>
    </row>
    <row r="20" spans="1:1026" ht="24.75" customHeight="1" x14ac:dyDescent="0.3">
      <c r="A20" s="97" t="s">
        <v>14</v>
      </c>
      <c r="B20" s="98"/>
      <c r="C20" s="98"/>
      <c r="D20" s="98"/>
      <c r="E20" s="98"/>
      <c r="F20" s="98"/>
      <c r="G20" s="99"/>
    </row>
    <row r="21" spans="1:1026" ht="17.399999999999999" x14ac:dyDescent="0.3">
      <c r="A21" s="28" t="s">
        <v>15</v>
      </c>
      <c r="B21" s="12" t="s">
        <v>16</v>
      </c>
      <c r="C21" s="13">
        <f>C22</f>
        <v>1793868</v>
      </c>
      <c r="D21" s="13">
        <f>D22</f>
        <v>508800</v>
      </c>
      <c r="E21" s="13">
        <f>E22</f>
        <v>507551</v>
      </c>
      <c r="F21" s="83">
        <f>E21/D21*100</f>
        <v>99.754520440251568</v>
      </c>
      <c r="G21" s="29">
        <f>E21-D21</f>
        <v>-1249</v>
      </c>
      <c r="H21" s="14"/>
    </row>
    <row r="22" spans="1:1026" ht="67.5" customHeight="1" x14ac:dyDescent="0.3">
      <c r="A22" s="30" t="s">
        <v>17</v>
      </c>
      <c r="B22" s="15" t="s">
        <v>18</v>
      </c>
      <c r="C22" s="46">
        <v>1793868</v>
      </c>
      <c r="D22" s="68">
        <v>508800</v>
      </c>
      <c r="E22" s="46">
        <v>507551</v>
      </c>
      <c r="F22" s="84">
        <f t="shared" ref="F22:F27" si="5">E22/D22*100</f>
        <v>99.754520440251568</v>
      </c>
      <c r="G22" s="46">
        <f t="shared" ref="G22:G27" si="6">E22-D22</f>
        <v>-1249</v>
      </c>
    </row>
    <row r="23" spans="1:1026" ht="40.5" customHeight="1" x14ac:dyDescent="0.3">
      <c r="A23" s="31" t="s">
        <v>19</v>
      </c>
      <c r="B23" s="16" t="s">
        <v>20</v>
      </c>
      <c r="C23" s="13">
        <f>C24</f>
        <v>1000000</v>
      </c>
      <c r="D23" s="13">
        <f>D24</f>
        <v>1000000</v>
      </c>
      <c r="E23" s="13">
        <f>E24</f>
        <v>1000000</v>
      </c>
      <c r="F23" s="85">
        <f t="shared" si="5"/>
        <v>100</v>
      </c>
      <c r="G23" s="13">
        <f t="shared" si="6"/>
        <v>0</v>
      </c>
    </row>
    <row r="24" spans="1:1026" ht="37.5" customHeight="1" x14ac:dyDescent="0.3">
      <c r="A24" s="32" t="s">
        <v>21</v>
      </c>
      <c r="B24" s="27" t="s">
        <v>22</v>
      </c>
      <c r="C24" s="46">
        <v>1000000</v>
      </c>
      <c r="D24" s="46">
        <v>1000000</v>
      </c>
      <c r="E24" s="46">
        <v>1000000</v>
      </c>
      <c r="F24" s="68">
        <f t="shared" si="5"/>
        <v>100</v>
      </c>
      <c r="G24" s="46">
        <f t="shared" si="6"/>
        <v>0</v>
      </c>
    </row>
    <row r="25" spans="1:1026" ht="37.5" customHeight="1" x14ac:dyDescent="0.3">
      <c r="A25" s="53" t="s">
        <v>32</v>
      </c>
      <c r="B25" s="54" t="s">
        <v>33</v>
      </c>
      <c r="C25" s="13">
        <f>C26</f>
        <v>32591</v>
      </c>
      <c r="D25" s="13">
        <f t="shared" ref="D25:G25" si="7">D26</f>
        <v>32591</v>
      </c>
      <c r="E25" s="13">
        <f t="shared" si="7"/>
        <v>0</v>
      </c>
      <c r="F25" s="85">
        <f t="shared" si="7"/>
        <v>0</v>
      </c>
      <c r="G25" s="13">
        <f t="shared" si="7"/>
        <v>-32591</v>
      </c>
    </row>
    <row r="26" spans="1:1026" ht="42" customHeight="1" x14ac:dyDescent="0.3">
      <c r="A26" s="55" t="s">
        <v>34</v>
      </c>
      <c r="B26" s="56" t="s">
        <v>35</v>
      </c>
      <c r="C26" s="46">
        <v>32591</v>
      </c>
      <c r="D26" s="46">
        <v>32591</v>
      </c>
      <c r="E26" s="46">
        <v>0</v>
      </c>
      <c r="F26" s="68">
        <f>E26/D26*100</f>
        <v>0</v>
      </c>
      <c r="G26" s="46">
        <f>E26-D26</f>
        <v>-32591</v>
      </c>
    </row>
    <row r="27" spans="1:1026" ht="30.75" customHeight="1" thickBot="1" x14ac:dyDescent="0.35">
      <c r="A27" s="17" t="s">
        <v>23</v>
      </c>
      <c r="B27" s="18" t="s">
        <v>24</v>
      </c>
      <c r="C27" s="25">
        <f>C21+C23+C25</f>
        <v>2826459</v>
      </c>
      <c r="D27" s="25">
        <f>D21+D23+D25</f>
        <v>1541391</v>
      </c>
      <c r="E27" s="25">
        <f>E21+E23+E25</f>
        <v>1507551</v>
      </c>
      <c r="F27" s="86">
        <f t="shared" si="5"/>
        <v>97.804580408215685</v>
      </c>
      <c r="G27" s="26">
        <f t="shared" si="6"/>
        <v>-33840</v>
      </c>
    </row>
    <row r="28" spans="1:1026" ht="30.75" customHeight="1" thickBot="1" x14ac:dyDescent="0.35">
      <c r="A28" s="91" t="s">
        <v>37</v>
      </c>
      <c r="B28" s="92"/>
      <c r="C28" s="92"/>
      <c r="D28" s="92"/>
      <c r="E28" s="92"/>
      <c r="F28" s="92"/>
      <c r="G28" s="93"/>
    </row>
    <row r="29" spans="1:1026" ht="30.75" customHeight="1" thickBot="1" x14ac:dyDescent="0.35">
      <c r="A29" s="63"/>
      <c r="B29" s="64" t="s">
        <v>38</v>
      </c>
      <c r="C29" s="66" t="s">
        <v>40</v>
      </c>
      <c r="D29" s="66" t="s">
        <v>40</v>
      </c>
      <c r="E29" s="66" t="s">
        <v>40</v>
      </c>
      <c r="F29" s="87" t="s">
        <v>40</v>
      </c>
      <c r="G29" s="67" t="s">
        <v>40</v>
      </c>
    </row>
    <row r="30" spans="1:1026" ht="33.75" customHeight="1" thickBot="1" x14ac:dyDescent="0.35">
      <c r="A30" s="69"/>
      <c r="B30" s="70" t="s">
        <v>25</v>
      </c>
      <c r="C30" s="71">
        <f>C27+C29</f>
        <v>2826459</v>
      </c>
      <c r="D30" s="71">
        <f t="shared" ref="D30:G30" si="8">D27+D29</f>
        <v>1541391</v>
      </c>
      <c r="E30" s="71">
        <f t="shared" si="8"/>
        <v>1507551</v>
      </c>
      <c r="F30" s="88">
        <f t="shared" si="8"/>
        <v>97.804580408215685</v>
      </c>
      <c r="G30" s="71">
        <f t="shared" si="8"/>
        <v>-33840</v>
      </c>
    </row>
    <row r="31" spans="1:1026" ht="38.25" customHeight="1" x14ac:dyDescent="0.3">
      <c r="C31" s="22"/>
      <c r="D31" s="22"/>
      <c r="E31" s="22"/>
      <c r="F31" s="89"/>
      <c r="G31" s="22"/>
      <c r="AMF31"/>
      <c r="AMG31"/>
      <c r="AMH31"/>
      <c r="AMI31"/>
      <c r="AMJ31"/>
      <c r="AMK31"/>
      <c r="AML31"/>
    </row>
    <row r="32" spans="1:1026" x14ac:dyDescent="0.3">
      <c r="C32" s="23"/>
      <c r="D32" s="23"/>
      <c r="E32" s="23"/>
      <c r="F32" s="90"/>
      <c r="G32" s="22"/>
    </row>
    <row r="33" spans="1:7" s="1" customFormat="1" ht="60.75" customHeight="1" x14ac:dyDescent="0.3">
      <c r="A33" s="115" t="s">
        <v>44</v>
      </c>
      <c r="B33" s="115"/>
      <c r="C33" s="19"/>
      <c r="D33" s="19"/>
      <c r="E33" s="20"/>
      <c r="F33" s="114" t="s">
        <v>45</v>
      </c>
      <c r="G33" s="114"/>
    </row>
    <row r="34" spans="1:7" ht="2.25" customHeight="1" x14ac:dyDescent="0.3">
      <c r="G34" s="1"/>
    </row>
    <row r="35" spans="1:7" x14ac:dyDescent="0.3"/>
    <row r="36" spans="1:7" x14ac:dyDescent="0.3"/>
    <row r="37" spans="1:7" x14ac:dyDescent="0.3">
      <c r="A37" s="116" t="s">
        <v>28</v>
      </c>
      <c r="B37" s="116"/>
    </row>
    <row r="38" spans="1:7" x14ac:dyDescent="0.3"/>
    <row r="39" spans="1:7" x14ac:dyDescent="0.3"/>
    <row r="40" spans="1:7" x14ac:dyDescent="0.3"/>
    <row r="41" spans="1:7" x14ac:dyDescent="0.3"/>
    <row r="42" spans="1:7" x14ac:dyDescent="0.3"/>
    <row r="43" spans="1:7" x14ac:dyDescent="0.3"/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94" x14ac:dyDescent="0.3"/>
    <row r="1048510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3">
    <mergeCell ref="A33:B33"/>
    <mergeCell ref="F33:G33"/>
    <mergeCell ref="A37:B37"/>
    <mergeCell ref="A28:G28"/>
    <mergeCell ref="E4:G4"/>
    <mergeCell ref="A4:C4"/>
    <mergeCell ref="F3:G3"/>
    <mergeCell ref="A20:G20"/>
    <mergeCell ref="A9:G9"/>
    <mergeCell ref="A8:G8"/>
    <mergeCell ref="A5:G5"/>
    <mergeCell ref="A19:G19"/>
    <mergeCell ref="A16:G16"/>
  </mergeCells>
  <printOptions horizontalCentered="1"/>
  <pageMargins left="0.39374999999999999" right="0.196527777777778" top="0.196527777777778" bottom="0.196527777777778" header="0.51180555555555496" footer="0.51180555555555496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2023-10-19T13:28:11Z</cp:lastPrinted>
  <dcterms:created xsi:type="dcterms:W3CDTF">2002-04-09T02:55:05Z</dcterms:created>
  <dcterms:modified xsi:type="dcterms:W3CDTF">2024-04-23T13:53:38Z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