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31 сесія\Звіт_бюджет за 2023 рік\"/>
    </mc:Choice>
  </mc:AlternateContent>
  <xr:revisionPtr revIDLastSave="0" documentId="13_ncr:1_{340C9B30-A946-4ADF-9025-DB44040D12E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1'!$A$1:$G$49</definedName>
    <definedName name="Print_Area_0_0" localSheetId="0">'дод 1'!$A$1:$G$49</definedName>
    <definedName name="_xlnm.Print_Area" localSheetId="0">'дод 1'!$A$1:$G$49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 s="1"/>
  <c r="F42" i="1"/>
  <c r="F41" i="1" s="1"/>
  <c r="G40" i="1"/>
  <c r="G39" i="1" s="1"/>
  <c r="F40" i="1"/>
  <c r="F39" i="1" s="1"/>
  <c r="D41" i="1"/>
  <c r="E41" i="1"/>
  <c r="C41" i="1"/>
  <c r="D39" i="1"/>
  <c r="E39" i="1"/>
  <c r="C39" i="1"/>
  <c r="G34" i="1"/>
  <c r="G33" i="1" s="1"/>
  <c r="F34" i="1"/>
  <c r="F33" i="1" s="1"/>
  <c r="D33" i="1"/>
  <c r="E33" i="1"/>
  <c r="C33" i="1"/>
  <c r="D10" i="1"/>
  <c r="E10" i="1"/>
  <c r="F10" i="1"/>
  <c r="G10" i="1"/>
  <c r="C10" i="1"/>
  <c r="F24" i="1"/>
  <c r="F23" i="1" s="1"/>
  <c r="F22" i="1" s="1"/>
  <c r="F21" i="1" s="1"/>
  <c r="F25" i="1" s="1"/>
  <c r="F18" i="1"/>
  <c r="G24" i="1"/>
  <c r="G23" i="1" s="1"/>
  <c r="G22" i="1" s="1"/>
  <c r="G21" i="1" s="1"/>
  <c r="G25" i="1" s="1"/>
  <c r="D23" i="1"/>
  <c r="D22" i="1" s="1"/>
  <c r="D21" i="1" s="1"/>
  <c r="D25" i="1" s="1"/>
  <c r="E23" i="1"/>
  <c r="E22" i="1" s="1"/>
  <c r="E21" i="1" s="1"/>
  <c r="E25" i="1" s="1"/>
  <c r="C23" i="1"/>
  <c r="C22" i="1" s="1"/>
  <c r="C21" i="1" s="1"/>
  <c r="C25" i="1" s="1"/>
  <c r="G38" i="1"/>
  <c r="E37" i="1"/>
  <c r="D31" i="1"/>
  <c r="F38" i="1"/>
  <c r="F37" i="1" s="1"/>
  <c r="D37" i="1"/>
  <c r="C37" i="1"/>
  <c r="G32" i="1"/>
  <c r="F32" i="1"/>
  <c r="E31" i="1"/>
  <c r="C31" i="1"/>
  <c r="G30" i="1"/>
  <c r="F30" i="1"/>
  <c r="E29" i="1"/>
  <c r="D29" i="1"/>
  <c r="C29" i="1"/>
  <c r="G18" i="1"/>
  <c r="E17" i="1"/>
  <c r="D17" i="1"/>
  <c r="C17" i="1"/>
  <c r="G16" i="1"/>
  <c r="F16" i="1"/>
  <c r="E15" i="1"/>
  <c r="D15" i="1"/>
  <c r="C15" i="1"/>
  <c r="E43" i="1" l="1"/>
  <c r="C43" i="1"/>
  <c r="D43" i="1"/>
  <c r="F43" i="1" s="1"/>
  <c r="D35" i="1"/>
  <c r="D44" i="1" s="1"/>
  <c r="C35" i="1"/>
  <c r="C44" i="1" s="1"/>
  <c r="E35" i="1"/>
  <c r="E44" i="1" s="1"/>
  <c r="F31" i="1"/>
  <c r="G37" i="1"/>
  <c r="C14" i="1"/>
  <c r="G29" i="1"/>
  <c r="G15" i="1"/>
  <c r="D14" i="1"/>
  <c r="D19" i="1" s="1"/>
  <c r="D26" i="1" s="1"/>
  <c r="G31" i="1"/>
  <c r="E14" i="1"/>
  <c r="E19" i="1" s="1"/>
  <c r="F17" i="1"/>
  <c r="G17" i="1"/>
  <c r="F15" i="1"/>
  <c r="F29" i="1"/>
  <c r="G43" i="1" l="1"/>
  <c r="C19" i="1"/>
  <c r="C26" i="1" s="1"/>
  <c r="F14" i="1"/>
  <c r="G14" i="1"/>
  <c r="G19" i="1" s="1"/>
  <c r="F35" i="1"/>
  <c r="G35" i="1"/>
  <c r="E26" i="1"/>
  <c r="G26" i="1" s="1"/>
  <c r="F19" i="1"/>
  <c r="F26" i="1" l="1"/>
  <c r="G44" i="1"/>
  <c r="F44" i="1"/>
</calcChain>
</file>

<file path=xl/sharedStrings.xml><?xml version="1.0" encoding="utf-8"?>
<sst xmlns="http://schemas.openxmlformats.org/spreadsheetml/2006/main" count="65" uniqueCount="51">
  <si>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</si>
  <si>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</si>
  <si>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</si>
  <si>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</si>
  <si>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</si>
  <si>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</si>
  <si>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</si>
  <si>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</si>
  <si>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</si>
  <si>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</si>
  <si>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</si>
  <si>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</si>
  <si>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</si>
  <si>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</si>
  <si>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</si>
  <si>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</si>
  <si>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</si>
  <si>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</si>
  <si>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</si>
  <si>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</si>
  <si>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</si>
  <si>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</si>
  <si>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</si>
  <si>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7370</t>
  </si>
  <si>
    <t>Реалізація інших заходів щодо соціально-економічного розвитку територій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</si>
  <si>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</si>
  <si>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</si>
  <si>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</si>
  <si>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</si>
  <si>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</si>
  <si>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</si>
  <si>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</si>
  <si>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Неподаткові надходження</t>
  </si>
  <si>
    <t>Інші надходження</t>
  </si>
  <si>
    <t>Податкові надходження</t>
  </si>
  <si>
    <t>Податок на прибуток підприємств та фінансових установ комунальної власності</t>
  </si>
  <si>
    <t>9000</t>
  </si>
  <si>
    <t>9800</t>
  </si>
  <si>
    <t>Міжбюджетні трансферти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</si>
  <si>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</si>
  <si>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             </t>
  </si>
  <si>
    <t>Звіт про виконання районного бюджету Ізюмського району за 2023 рік</t>
  </si>
  <si>
    <t>Виконання до затвердженого  з урахуванням змін за 2023 рік                                (%)</t>
  </si>
  <si>
    <t>Відхилення до затвердженого плану з урахуванням змін за 2023 рік                    (+/- )</t>
  </si>
  <si>
    <t xml:space="preserve">Затверджено місцевою радою на рік  з урахуванням змін </t>
  </si>
  <si>
    <t>Залишки на 01.01.2024 загального фонду -1905365,52 грн.; спеціального фонду -13498,5 грн</t>
  </si>
  <si>
    <t>Заступник голови районної ради</t>
  </si>
  <si>
    <t>Сергій ШУТЬКО</t>
  </si>
  <si>
    <t xml:space="preserve">                                            </t>
  </si>
  <si>
    <t>(ХХХІ сесія VIII скликання)</t>
  </si>
  <si>
    <t>від 23.02.2024 року  №292-VIII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</si>
</sst>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0"/>
  </numFmts>
  <fonts count="28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4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hair">
        <color indexed="0"/>
      </left>
      <right style="hair">
        <color indexed="0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7" fillId="0" borderId="0">
      <protection locked="0"/>
    </xf>
    <xf numFmtId="0" fontId="18" fillId="0" borderId="0">
      <protection locked="0"/>
    </xf>
  </cellStyleXfs>
  <cellXfs count="160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6" fillId="0" borderId="2" xfId="0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1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wrapText="1"/>
    </xf>
    <xf numFmtId="1" fontId="1" fillId="0" borderId="0" xfId="0" applyNumberFormat="1" applyFont="1" applyAlignment="1"/>
    <xf numFmtId="0" fontId="5" fillId="0" borderId="2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/>
    <xf numFmtId="0" fontId="6" fillId="0" borderId="18" xfId="0" applyFont="1" applyBorder="1" applyAlignment="1" applyProtection="1">
      <alignment horizontal="left" vertical="center" wrapText="1"/>
      <protection locked="0"/>
    </xf>
    <xf numFmtId="1" fontId="5" fillId="0" borderId="18" xfId="0" applyNumberFormat="1" applyFont="1" applyBorder="1" applyAlignment="1">
      <alignment horizontal="center" vertical="center"/>
    </xf>
    <xf numFmtId="1" fontId="5" fillId="0" borderId="18" xfId="1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19" fillId="0" borderId="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1" fontId="11" fillId="0" borderId="16" xfId="0" applyNumberFormat="1" applyFont="1" applyBorder="1" applyAlignment="1" applyProtection="1">
      <alignment horizontal="center" vertical="center" wrapText="1"/>
      <protection locked="0"/>
    </xf>
    <xf numFmtId="1" fontId="21" fillId="0" borderId="12" xfId="0" applyNumberFormat="1" applyFont="1" applyBorder="1" applyAlignment="1" applyProtection="1">
      <alignment horizontal="center" vertical="center" wrapText="1"/>
      <protection locked="0"/>
    </xf>
    <xf numFmtId="1" fontId="19" fillId="0" borderId="7" xfId="0" applyNumberFormat="1" applyFont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5" xfId="1" applyNumberFormat="1" applyFont="1" applyBorder="1" applyAlignment="1" applyProtection="1">
      <alignment horizontal="center" vertical="center" wrapText="1"/>
    </xf>
    <xf numFmtId="1" fontId="21" fillId="0" borderId="6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 applyProtection="1">
      <alignment horizontal="center" vertical="center" wrapText="1"/>
      <protection locked="0"/>
    </xf>
    <xf numFmtId="1" fontId="12" fillId="0" borderId="2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" fontId="24" fillId="0" borderId="3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24" fillId="0" borderId="16" xfId="0" applyNumberFormat="1" applyFont="1" applyBorder="1" applyAlignment="1">
      <alignment horizontal="center" vertical="center"/>
    </xf>
    <xf numFmtId="1" fontId="20" fillId="0" borderId="16" xfId="1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>
      <alignment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0" xfId="0" applyFont="1" applyAlignment="1"/>
    <xf numFmtId="0" fontId="24" fillId="0" borderId="12" xfId="0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 applyProtection="1">
      <alignment horizontal="center" vertical="center" wrapText="1"/>
      <protection locked="0"/>
    </xf>
    <xf numFmtId="1" fontId="19" fillId="0" borderId="23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center" vertical="center" wrapText="1"/>
      <protection locked="0"/>
    </xf>
    <xf numFmtId="1" fontId="21" fillId="0" borderId="15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" fontId="20" fillId="0" borderId="29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1" fontId="20" fillId="0" borderId="36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1" fontId="19" fillId="0" borderId="36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 applyProtection="1">
      <alignment horizontal="center" vertical="center" wrapText="1"/>
      <protection locked="0"/>
    </xf>
    <xf numFmtId="1" fontId="22" fillId="0" borderId="29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wrapText="1"/>
    </xf>
    <xf numFmtId="1" fontId="11" fillId="0" borderId="22" xfId="0" applyNumberFormat="1" applyFont="1" applyBorder="1" applyAlignment="1">
      <alignment horizontal="center" vertical="center" wrapText="1"/>
    </xf>
    <xf numFmtId="1" fontId="21" fillId="0" borderId="23" xfId="0" applyNumberFormat="1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164" fontId="5" fillId="0" borderId="45" xfId="0" applyNumberFormat="1" applyFont="1" applyBorder="1" applyAlignment="1" applyProtection="1">
      <alignment horizontal="center" vertical="center" wrapText="1"/>
      <protection locked="0"/>
    </xf>
    <xf numFmtId="164" fontId="19" fillId="0" borderId="45" xfId="0" applyNumberFormat="1" applyFont="1" applyBorder="1" applyAlignment="1" applyProtection="1">
      <alignment horizontal="center" vertical="center" wrapText="1"/>
      <protection locked="0"/>
    </xf>
    <xf numFmtId="164" fontId="19" fillId="0" borderId="4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5" fillId="0" borderId="52" xfId="0" applyFont="1" applyBorder="1" applyAlignment="1" applyProtection="1">
      <alignment horizontal="center" vertical="center"/>
      <protection locked="0"/>
    </xf>
    <xf numFmtId="1" fontId="5" fillId="0" borderId="53" xfId="0" applyNumberFormat="1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1" fontId="8" fillId="0" borderId="36" xfId="0" applyNumberFormat="1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/>
      <protection locked="0"/>
    </xf>
    <xf numFmtId="1" fontId="8" fillId="0" borderId="27" xfId="0" applyNumberFormat="1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2" fontId="21" fillId="0" borderId="22" xfId="1" applyNumberFormat="1" applyFont="1" applyBorder="1" applyAlignment="1" applyProtection="1">
      <alignment horizontal="center" vertical="center" wrapText="1"/>
    </xf>
    <xf numFmtId="2" fontId="5" fillId="0" borderId="2" xfId="1" applyNumberFormat="1" applyFont="1" applyBorder="1" applyAlignment="1" applyProtection="1">
      <alignment horizontal="center" vertical="center" wrapText="1"/>
    </xf>
    <xf numFmtId="2" fontId="22" fillId="0" borderId="16" xfId="0" applyNumberFormat="1" applyFont="1" applyBorder="1" applyAlignment="1">
      <alignment horizontal="center" vertical="center" wrapText="1"/>
    </xf>
    <xf numFmtId="1" fontId="22" fillId="0" borderId="16" xfId="0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2" fontId="21" fillId="0" borderId="14" xfId="1" applyNumberFormat="1" applyFont="1" applyBorder="1" applyAlignment="1" applyProtection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9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zoomScale="90" zoomScaleNormal="90" workbookViewId="0">
      <selection activeCell="A9" sqref="A9:G9"/>
    </sheetView>
  </sheetViews>
  <sheetFormatPr defaultColWidth="10" defaultRowHeight="15.6" zeroHeight="1" x14ac:dyDescent="0.3"/>
  <cols>
    <col min="1" max="1" width="14.1796875" style="1" customWidth="1"/>
    <col min="2" max="2" width="41.1796875" style="1" customWidth="1"/>
    <col min="3" max="3" width="16.81640625" style="2" hidden="1" customWidth="1"/>
    <col min="4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7" x14ac:dyDescent="0.3">
      <c r="F1" s="3" t="s">
        <v>0</v>
      </c>
    </row>
    <row r="2" spans="1:7" x14ac:dyDescent="0.3">
      <c r="F2" s="4" t="s">
        <v>1</v>
      </c>
    </row>
    <row r="3" spans="1:7" ht="15.75" customHeight="1" x14ac:dyDescent="0.3">
      <c r="F3" s="156" t="s">
        <v>50</v>
      </c>
      <c r="G3" s="136"/>
    </row>
    <row r="4" spans="1:7" ht="18" customHeight="1" x14ac:dyDescent="0.3">
      <c r="A4" s="135"/>
      <c r="B4" s="135"/>
      <c r="C4" s="135"/>
      <c r="D4" s="5"/>
      <c r="E4" s="157" t="s">
        <v>48</v>
      </c>
      <c r="F4" s="158" t="s">
        <v>49</v>
      </c>
      <c r="G4" s="159"/>
    </row>
    <row r="5" spans="1:7" ht="29.25" customHeight="1" x14ac:dyDescent="0.4">
      <c r="A5" s="149" t="s">
        <v>41</v>
      </c>
      <c r="B5" s="149"/>
      <c r="C5" s="149"/>
      <c r="D5" s="149"/>
      <c r="E5" s="149"/>
      <c r="F5" s="149"/>
      <c r="G5" s="149"/>
    </row>
    <row r="6" spans="1:7" ht="16.5" customHeight="1" thickBot="1" x14ac:dyDescent="0.4">
      <c r="A6" s="6"/>
      <c r="B6" s="6"/>
      <c r="C6" s="7"/>
      <c r="D6" s="7"/>
      <c r="E6" s="7"/>
      <c r="G6" s="8" t="s">
        <v>2</v>
      </c>
    </row>
    <row r="7" spans="1:7" ht="153.44999999999999" customHeight="1" thickBot="1" x14ac:dyDescent="0.35">
      <c r="A7" s="110" t="s">
        <v>3</v>
      </c>
      <c r="B7" s="111" t="s">
        <v>4</v>
      </c>
      <c r="C7" s="112" t="s">
        <v>5</v>
      </c>
      <c r="D7" s="113" t="s">
        <v>44</v>
      </c>
      <c r="E7" s="112" t="s">
        <v>6</v>
      </c>
      <c r="F7" s="113" t="s">
        <v>42</v>
      </c>
      <c r="G7" s="114" t="s">
        <v>43</v>
      </c>
    </row>
    <row r="8" spans="1:7" ht="27.75" customHeight="1" x14ac:dyDescent="0.3">
      <c r="A8" s="143" t="s">
        <v>31</v>
      </c>
      <c r="B8" s="144"/>
      <c r="C8" s="144"/>
      <c r="D8" s="144"/>
      <c r="E8" s="144"/>
      <c r="F8" s="144"/>
      <c r="G8" s="145"/>
    </row>
    <row r="9" spans="1:7" ht="23.25" customHeight="1" x14ac:dyDescent="0.3">
      <c r="A9" s="140" t="s">
        <v>16</v>
      </c>
      <c r="B9" s="141"/>
      <c r="C9" s="141"/>
      <c r="D9" s="141"/>
      <c r="E9" s="141"/>
      <c r="F9" s="141"/>
      <c r="G9" s="142"/>
    </row>
    <row r="10" spans="1:7" ht="23.25" customHeight="1" x14ac:dyDescent="0.3">
      <c r="A10" s="115">
        <v>20000000</v>
      </c>
      <c r="B10" s="39" t="s">
        <v>34</v>
      </c>
      <c r="C10" s="38">
        <f>C11</f>
        <v>0</v>
      </c>
      <c r="D10" s="38">
        <f t="shared" ref="D10:G10" si="0">D11</f>
        <v>0</v>
      </c>
      <c r="E10" s="38">
        <f t="shared" si="0"/>
        <v>1020</v>
      </c>
      <c r="F10" s="38">
        <f t="shared" si="0"/>
        <v>0</v>
      </c>
      <c r="G10" s="116">
        <f t="shared" si="0"/>
        <v>1020</v>
      </c>
    </row>
    <row r="11" spans="1:7" ht="36.75" customHeight="1" x14ac:dyDescent="0.3">
      <c r="A11" s="117">
        <v>11020200</v>
      </c>
      <c r="B11" s="41" t="s">
        <v>35</v>
      </c>
      <c r="C11" s="40">
        <v>0</v>
      </c>
      <c r="D11" s="40">
        <v>0</v>
      </c>
      <c r="E11" s="40">
        <v>1020</v>
      </c>
      <c r="F11" s="40">
        <v>0</v>
      </c>
      <c r="G11" s="118">
        <v>1020</v>
      </c>
    </row>
    <row r="12" spans="1:7" ht="23.25" customHeight="1" x14ac:dyDescent="0.3">
      <c r="A12" s="115">
        <v>20000000</v>
      </c>
      <c r="B12" s="39" t="s">
        <v>32</v>
      </c>
      <c r="C12" s="38">
        <v>0</v>
      </c>
      <c r="D12" s="38">
        <v>0</v>
      </c>
      <c r="E12" s="38">
        <v>21788</v>
      </c>
      <c r="F12" s="38">
        <v>0</v>
      </c>
      <c r="G12" s="116">
        <v>21788</v>
      </c>
    </row>
    <row r="13" spans="1:7" ht="23.25" customHeight="1" x14ac:dyDescent="0.3">
      <c r="A13" s="117">
        <v>24060300</v>
      </c>
      <c r="B13" s="41" t="s">
        <v>33</v>
      </c>
      <c r="C13" s="40">
        <v>0</v>
      </c>
      <c r="D13" s="40">
        <v>0</v>
      </c>
      <c r="E13" s="40">
        <v>21788</v>
      </c>
      <c r="F13" s="40">
        <v>0</v>
      </c>
      <c r="G13" s="118">
        <v>21788</v>
      </c>
    </row>
    <row r="14" spans="1:7" ht="24" customHeight="1" x14ac:dyDescent="0.3">
      <c r="A14" s="119">
        <v>40000000</v>
      </c>
      <c r="B14" s="35" t="s">
        <v>7</v>
      </c>
      <c r="C14" s="36">
        <f>C15+C17</f>
        <v>25688905</v>
      </c>
      <c r="D14" s="36">
        <f>D15+D17</f>
        <v>25688905</v>
      </c>
      <c r="E14" s="36">
        <f>E15+E17</f>
        <v>25654040</v>
      </c>
      <c r="F14" s="37">
        <f>E14/D14*100</f>
        <v>99.864279929409221</v>
      </c>
      <c r="G14" s="120">
        <f>E14-D14</f>
        <v>-34865</v>
      </c>
    </row>
    <row r="15" spans="1:7" ht="24" customHeight="1" x14ac:dyDescent="0.3">
      <c r="A15" s="121">
        <v>41030000</v>
      </c>
      <c r="B15" s="9" t="s">
        <v>30</v>
      </c>
      <c r="C15" s="10">
        <f>C16</f>
        <v>1284900</v>
      </c>
      <c r="D15" s="10">
        <f>D16</f>
        <v>1284900</v>
      </c>
      <c r="E15" s="10">
        <f>E16</f>
        <v>1284900</v>
      </c>
      <c r="F15" s="11">
        <f t="shared" ref="F15:F19" si="1">E15/D15*100</f>
        <v>100</v>
      </c>
      <c r="G15" s="90">
        <f t="shared" ref="G15:G18" si="2">E15-D15</f>
        <v>0</v>
      </c>
    </row>
    <row r="16" spans="1:7" ht="66" customHeight="1" x14ac:dyDescent="0.3">
      <c r="A16" s="121">
        <v>41030600</v>
      </c>
      <c r="B16" s="12" t="s">
        <v>9</v>
      </c>
      <c r="C16" s="13">
        <v>1284900</v>
      </c>
      <c r="D16" s="13">
        <v>1284900</v>
      </c>
      <c r="E16" s="13">
        <v>1284900</v>
      </c>
      <c r="F16" s="14">
        <f t="shared" si="1"/>
        <v>100</v>
      </c>
      <c r="G16" s="122">
        <f t="shared" si="2"/>
        <v>0</v>
      </c>
    </row>
    <row r="17" spans="1:8" ht="31.2" x14ac:dyDescent="0.3">
      <c r="A17" s="121">
        <v>41050000</v>
      </c>
      <c r="B17" s="9" t="s">
        <v>8</v>
      </c>
      <c r="C17" s="15">
        <f>SUM(C18:C18)</f>
        <v>24404005</v>
      </c>
      <c r="D17" s="15">
        <f t="shared" ref="D17:E17" si="3">SUM(D18:D18)</f>
        <v>24404005</v>
      </c>
      <c r="E17" s="15">
        <f t="shared" si="3"/>
        <v>24369140</v>
      </c>
      <c r="F17" s="128">
        <f t="shared" si="1"/>
        <v>99.857134105651923</v>
      </c>
      <c r="G17" s="90">
        <f t="shared" si="2"/>
        <v>-34865</v>
      </c>
    </row>
    <row r="18" spans="1:8" ht="33" customHeight="1" thickBot="1" x14ac:dyDescent="0.35">
      <c r="A18" s="123">
        <v>41053900</v>
      </c>
      <c r="B18" s="16" t="s">
        <v>10</v>
      </c>
      <c r="C18" s="17">
        <v>24404005</v>
      </c>
      <c r="D18" s="17">
        <v>24404005</v>
      </c>
      <c r="E18" s="18">
        <v>24369140</v>
      </c>
      <c r="F18" s="128">
        <f>E18/D18*100</f>
        <v>99.857134105651923</v>
      </c>
      <c r="G18" s="124">
        <f t="shared" si="2"/>
        <v>-34865</v>
      </c>
    </row>
    <row r="19" spans="1:8" ht="32.25" customHeight="1" thickBot="1" x14ac:dyDescent="0.35">
      <c r="A19" s="125"/>
      <c r="B19" s="19" t="s">
        <v>11</v>
      </c>
      <c r="C19" s="55">
        <f>C14</f>
        <v>25688905</v>
      </c>
      <c r="D19" s="55">
        <f>D14</f>
        <v>25688905</v>
      </c>
      <c r="E19" s="55">
        <f>E14+E12+E10</f>
        <v>25676848</v>
      </c>
      <c r="F19" s="56">
        <f t="shared" si="1"/>
        <v>99.953065340854351</v>
      </c>
      <c r="G19" s="57">
        <f>G12+G14+G10</f>
        <v>-12057</v>
      </c>
    </row>
    <row r="20" spans="1:8" ht="32.25" customHeight="1" x14ac:dyDescent="0.3">
      <c r="A20" s="146" t="s">
        <v>12</v>
      </c>
      <c r="B20" s="147"/>
      <c r="C20" s="147"/>
      <c r="D20" s="147"/>
      <c r="E20" s="147"/>
      <c r="F20" s="147"/>
      <c r="G20" s="148"/>
    </row>
    <row r="21" spans="1:8" ht="32.25" customHeight="1" x14ac:dyDescent="0.3">
      <c r="A21" s="99">
        <v>40000000</v>
      </c>
      <c r="B21" s="46" t="s">
        <v>7</v>
      </c>
      <c r="C21" s="45">
        <f>SUM(C22)</f>
        <v>1249509</v>
      </c>
      <c r="D21" s="45">
        <f t="shared" ref="D21:G21" si="4">SUM(D22)</f>
        <v>1249509</v>
      </c>
      <c r="E21" s="45">
        <f t="shared" si="4"/>
        <v>949990</v>
      </c>
      <c r="F21" s="52">
        <f t="shared" si="4"/>
        <v>76.029064216424217</v>
      </c>
      <c r="G21" s="100">
        <f t="shared" si="4"/>
        <v>-299519</v>
      </c>
    </row>
    <row r="22" spans="1:8" ht="32.25" customHeight="1" x14ac:dyDescent="0.3">
      <c r="A22" s="101">
        <v>41030000</v>
      </c>
      <c r="B22" s="48" t="s">
        <v>30</v>
      </c>
      <c r="C22" s="45">
        <f>SUM(C23)</f>
        <v>1249509</v>
      </c>
      <c r="D22" s="45">
        <f t="shared" ref="D22:G22" si="5">SUM(D23)</f>
        <v>1249509</v>
      </c>
      <c r="E22" s="45">
        <f t="shared" si="5"/>
        <v>949990</v>
      </c>
      <c r="F22" s="52">
        <f t="shared" si="5"/>
        <v>76.029064216424217</v>
      </c>
      <c r="G22" s="100">
        <f t="shared" si="5"/>
        <v>-299519</v>
      </c>
    </row>
    <row r="23" spans="1:8" ht="32.25" customHeight="1" x14ac:dyDescent="0.3">
      <c r="A23" s="101">
        <v>41050000</v>
      </c>
      <c r="B23" s="49" t="s">
        <v>8</v>
      </c>
      <c r="C23" s="51">
        <f>SUM(C24)</f>
        <v>1249509</v>
      </c>
      <c r="D23" s="51">
        <f t="shared" ref="D23:G23" si="6">SUM(D24)</f>
        <v>1249509</v>
      </c>
      <c r="E23" s="51">
        <f t="shared" si="6"/>
        <v>949990</v>
      </c>
      <c r="F23" s="53">
        <f t="shared" si="6"/>
        <v>76.029064216424217</v>
      </c>
      <c r="G23" s="102">
        <f t="shared" si="6"/>
        <v>-299519</v>
      </c>
    </row>
    <row r="24" spans="1:8" ht="32.25" customHeight="1" x14ac:dyDescent="0.3">
      <c r="A24" s="103">
        <v>41053900</v>
      </c>
      <c r="B24" s="50" t="s">
        <v>10</v>
      </c>
      <c r="C24" s="45">
        <v>1249509</v>
      </c>
      <c r="D24" s="45">
        <v>1249509</v>
      </c>
      <c r="E24" s="45">
        <v>949990</v>
      </c>
      <c r="F24" s="52">
        <f>E24/D24*100</f>
        <v>76.029064216424217</v>
      </c>
      <c r="G24" s="100">
        <f>E24-D24</f>
        <v>-299519</v>
      </c>
    </row>
    <row r="25" spans="1:8" ht="50.25" customHeight="1" thickBot="1" x14ac:dyDescent="0.35">
      <c r="A25" s="104"/>
      <c r="B25" s="47" t="s">
        <v>13</v>
      </c>
      <c r="C25" s="44">
        <f>SUM(C21)</f>
        <v>1249509</v>
      </c>
      <c r="D25" s="44">
        <f t="shared" ref="D25:G25" si="7">SUM(D21)</f>
        <v>1249509</v>
      </c>
      <c r="E25" s="44">
        <f t="shared" si="7"/>
        <v>949990</v>
      </c>
      <c r="F25" s="54">
        <f t="shared" si="7"/>
        <v>76.029064216424217</v>
      </c>
      <c r="G25" s="105">
        <f t="shared" si="7"/>
        <v>-299519</v>
      </c>
    </row>
    <row r="26" spans="1:8" ht="32.25" customHeight="1" thickBot="1" x14ac:dyDescent="0.35">
      <c r="A26" s="106"/>
      <c r="B26" s="107" t="s">
        <v>14</v>
      </c>
      <c r="C26" s="108">
        <f>C19+C25</f>
        <v>26938414</v>
      </c>
      <c r="D26" s="108">
        <f t="shared" ref="D26:E26" si="8">D19+D25</f>
        <v>26938414</v>
      </c>
      <c r="E26" s="108">
        <f t="shared" si="8"/>
        <v>26626838</v>
      </c>
      <c r="F26" s="126">
        <f>E26/D26*100</f>
        <v>98.843376599676574</v>
      </c>
      <c r="G26" s="109">
        <f>E26-D26</f>
        <v>-311576</v>
      </c>
      <c r="H26" s="20"/>
    </row>
    <row r="27" spans="1:8" ht="21.75" customHeight="1" x14ac:dyDescent="0.3">
      <c r="A27" s="150" t="s">
        <v>15</v>
      </c>
      <c r="B27" s="151"/>
      <c r="C27" s="151"/>
      <c r="D27" s="151"/>
      <c r="E27" s="151"/>
      <c r="F27" s="151"/>
      <c r="G27" s="152"/>
    </row>
    <row r="28" spans="1:8" ht="24.75" customHeight="1" x14ac:dyDescent="0.3">
      <c r="A28" s="137" t="s">
        <v>16</v>
      </c>
      <c r="B28" s="138"/>
      <c r="C28" s="138"/>
      <c r="D28" s="138"/>
      <c r="E28" s="138"/>
      <c r="F28" s="138"/>
      <c r="G28" s="139"/>
    </row>
    <row r="29" spans="1:8" ht="17.399999999999999" x14ac:dyDescent="0.3">
      <c r="A29" s="89" t="s">
        <v>17</v>
      </c>
      <c r="B29" s="21" t="s">
        <v>18</v>
      </c>
      <c r="C29" s="22">
        <f>C30</f>
        <v>2548644</v>
      </c>
      <c r="D29" s="22">
        <f>D30</f>
        <v>2548644</v>
      </c>
      <c r="E29" s="22">
        <f>E30</f>
        <v>2430138</v>
      </c>
      <c r="F29" s="127">
        <f>E29/D29*100</f>
        <v>95.350233300531571</v>
      </c>
      <c r="G29" s="90">
        <f>E29-D29</f>
        <v>-118506</v>
      </c>
      <c r="H29" s="23"/>
    </row>
    <row r="30" spans="1:8" ht="67.5" customHeight="1" x14ac:dyDescent="0.3">
      <c r="A30" s="91" t="s">
        <v>19</v>
      </c>
      <c r="B30" s="24" t="s">
        <v>20</v>
      </c>
      <c r="C30" s="58">
        <v>2548644</v>
      </c>
      <c r="D30" s="58">
        <v>2548644</v>
      </c>
      <c r="E30" s="58">
        <v>2430138</v>
      </c>
      <c r="F30" s="128">
        <f t="shared" ref="F30:F35" si="9">E30/D30*100</f>
        <v>95.350233300531571</v>
      </c>
      <c r="G30" s="92">
        <f t="shared" ref="G30:G37" si="10">E30-D30</f>
        <v>-118506</v>
      </c>
    </row>
    <row r="31" spans="1:8" ht="40.5" customHeight="1" x14ac:dyDescent="0.3">
      <c r="A31" s="93" t="s">
        <v>21</v>
      </c>
      <c r="B31" s="25" t="s">
        <v>22</v>
      </c>
      <c r="C31" s="63">
        <f>C32</f>
        <v>24381973</v>
      </c>
      <c r="D31" s="63">
        <f>D32</f>
        <v>24381973</v>
      </c>
      <c r="E31" s="63">
        <f>E32</f>
        <v>24353803</v>
      </c>
      <c r="F31" s="128">
        <f t="shared" si="9"/>
        <v>99.884463820872909</v>
      </c>
      <c r="G31" s="94">
        <f t="shared" si="10"/>
        <v>-28170</v>
      </c>
    </row>
    <row r="32" spans="1:8" ht="37.5" customHeight="1" x14ac:dyDescent="0.3">
      <c r="A32" s="95" t="s">
        <v>23</v>
      </c>
      <c r="B32" s="71" t="s">
        <v>24</v>
      </c>
      <c r="C32" s="64">
        <v>24381973</v>
      </c>
      <c r="D32" s="64">
        <v>24381973</v>
      </c>
      <c r="E32" s="64">
        <v>24353803</v>
      </c>
      <c r="F32" s="128">
        <f t="shared" si="9"/>
        <v>99.884463820872909</v>
      </c>
      <c r="G32" s="83">
        <f t="shared" si="10"/>
        <v>-28170</v>
      </c>
    </row>
    <row r="33" spans="1:1026" ht="37.5" customHeight="1" x14ac:dyDescent="0.3">
      <c r="A33" s="96" t="s">
        <v>36</v>
      </c>
      <c r="B33" s="62" t="s">
        <v>38</v>
      </c>
      <c r="C33" s="65">
        <f>C34</f>
        <v>6695</v>
      </c>
      <c r="D33" s="65">
        <f t="shared" ref="D33:G33" si="11">D34</f>
        <v>6695</v>
      </c>
      <c r="E33" s="65">
        <f t="shared" si="11"/>
        <v>0</v>
      </c>
      <c r="F33" s="65">
        <f t="shared" si="11"/>
        <v>0</v>
      </c>
      <c r="G33" s="97">
        <f t="shared" si="11"/>
        <v>-6695</v>
      </c>
    </row>
    <row r="34" spans="1:1026" ht="42" customHeight="1" x14ac:dyDescent="0.3">
      <c r="A34" s="98" t="s">
        <v>37</v>
      </c>
      <c r="B34" s="61" t="s">
        <v>39</v>
      </c>
      <c r="C34" s="66">
        <v>6695</v>
      </c>
      <c r="D34" s="66">
        <v>6695</v>
      </c>
      <c r="E34" s="66">
        <v>0</v>
      </c>
      <c r="F34" s="67">
        <f>E34/D34*100</f>
        <v>0</v>
      </c>
      <c r="G34" s="88">
        <f>E34-D34</f>
        <v>-6695</v>
      </c>
    </row>
    <row r="35" spans="1:1026" ht="30.75" customHeight="1" thickBot="1" x14ac:dyDescent="0.35">
      <c r="A35" s="31" t="s">
        <v>25</v>
      </c>
      <c r="B35" s="32" t="s">
        <v>26</v>
      </c>
      <c r="C35" s="59">
        <f>C29+C31+C33</f>
        <v>26937312</v>
      </c>
      <c r="D35" s="59">
        <f>D29+D31+D33</f>
        <v>26937312</v>
      </c>
      <c r="E35" s="59">
        <f>E29+E31+E33</f>
        <v>26783941</v>
      </c>
      <c r="F35" s="128">
        <f t="shared" si="9"/>
        <v>99.430637325654473</v>
      </c>
      <c r="G35" s="60">
        <f t="shared" si="10"/>
        <v>-153371</v>
      </c>
    </row>
    <row r="36" spans="1:1026" ht="28.5" customHeight="1" thickBot="1" x14ac:dyDescent="0.35">
      <c r="A36" s="134" t="s">
        <v>27</v>
      </c>
      <c r="B36" s="134"/>
      <c r="C36" s="134"/>
      <c r="D36" s="134"/>
      <c r="E36" s="134"/>
      <c r="F36" s="134"/>
      <c r="G36" s="134"/>
    </row>
    <row r="37" spans="1:1026" ht="28.5" customHeight="1" x14ac:dyDescent="0.3">
      <c r="A37" s="26" t="s">
        <v>17</v>
      </c>
      <c r="B37" s="27" t="s">
        <v>18</v>
      </c>
      <c r="C37" s="28">
        <f>C38</f>
        <v>43300</v>
      </c>
      <c r="D37" s="28">
        <f>D38</f>
        <v>43300</v>
      </c>
      <c r="E37" s="28">
        <f>E38</f>
        <v>43300</v>
      </c>
      <c r="F37" s="42">
        <f>F38</f>
        <v>100</v>
      </c>
      <c r="G37" s="82">
        <f t="shared" si="10"/>
        <v>0</v>
      </c>
    </row>
    <row r="38" spans="1:1026" ht="70.5" customHeight="1" thickBot="1" x14ac:dyDescent="0.35">
      <c r="A38" s="29" t="s">
        <v>19</v>
      </c>
      <c r="B38" s="30" t="s">
        <v>20</v>
      </c>
      <c r="C38" s="73">
        <v>43300</v>
      </c>
      <c r="D38" s="73">
        <v>43300</v>
      </c>
      <c r="E38" s="73">
        <v>43300</v>
      </c>
      <c r="F38" s="74">
        <f t="shared" ref="F38" si="12">E38/C38*100</f>
        <v>100</v>
      </c>
      <c r="G38" s="83">
        <f t="shared" ref="G38" si="13">E38-D38</f>
        <v>0</v>
      </c>
    </row>
    <row r="39" spans="1:1026" ht="37.5" customHeight="1" x14ac:dyDescent="0.3">
      <c r="A39" s="84">
        <v>7000</v>
      </c>
      <c r="B39" s="27" t="s">
        <v>22</v>
      </c>
      <c r="C39" s="75">
        <f>C40</f>
        <v>50000</v>
      </c>
      <c r="D39" s="75">
        <f t="shared" ref="D39:G39" si="14">D40</f>
        <v>50000</v>
      </c>
      <c r="E39" s="75">
        <f t="shared" si="14"/>
        <v>49990</v>
      </c>
      <c r="F39" s="75">
        <f t="shared" si="14"/>
        <v>99.98</v>
      </c>
      <c r="G39" s="85">
        <f t="shared" si="14"/>
        <v>-10</v>
      </c>
    </row>
    <row r="40" spans="1:1026" ht="37.5" customHeight="1" thickBot="1" x14ac:dyDescent="0.35">
      <c r="A40" s="86">
        <v>7370</v>
      </c>
      <c r="B40" s="70" t="s">
        <v>24</v>
      </c>
      <c r="C40" s="76">
        <v>50000</v>
      </c>
      <c r="D40" s="76">
        <v>50000</v>
      </c>
      <c r="E40" s="76">
        <v>49990</v>
      </c>
      <c r="F40" s="75">
        <f>E40/D40*100</f>
        <v>99.98</v>
      </c>
      <c r="G40" s="87">
        <f>E40-D40</f>
        <v>-10</v>
      </c>
    </row>
    <row r="41" spans="1:1026" ht="37.5" customHeight="1" x14ac:dyDescent="0.3">
      <c r="A41" s="84">
        <v>9000</v>
      </c>
      <c r="B41" s="27" t="s">
        <v>38</v>
      </c>
      <c r="C41" s="75">
        <f>C42</f>
        <v>1199509</v>
      </c>
      <c r="D41" s="75">
        <f t="shared" ref="D41:G41" si="15">D42</f>
        <v>1199509</v>
      </c>
      <c r="E41" s="75">
        <f t="shared" si="15"/>
        <v>900000</v>
      </c>
      <c r="F41" s="129">
        <f t="shared" si="15"/>
        <v>75.030700061441806</v>
      </c>
      <c r="G41" s="85">
        <f t="shared" si="15"/>
        <v>-299509</v>
      </c>
    </row>
    <row r="42" spans="1:1026" ht="49.5" customHeight="1" x14ac:dyDescent="0.3">
      <c r="A42" s="86">
        <v>9800</v>
      </c>
      <c r="B42" s="70" t="s">
        <v>39</v>
      </c>
      <c r="C42" s="76">
        <v>1199509</v>
      </c>
      <c r="D42" s="76">
        <v>1199509</v>
      </c>
      <c r="E42" s="76">
        <v>900000</v>
      </c>
      <c r="F42" s="77">
        <f>E42/D42*100</f>
        <v>75.030700061441806</v>
      </c>
      <c r="G42" s="88">
        <f>E42-D42</f>
        <v>-299509</v>
      </c>
      <c r="J42" s="72" t="s">
        <v>40</v>
      </c>
    </row>
    <row r="43" spans="1:1026" ht="40.5" customHeight="1" thickBot="1" x14ac:dyDescent="0.35">
      <c r="A43" s="68" t="s">
        <v>25</v>
      </c>
      <c r="B43" s="69" t="s">
        <v>28</v>
      </c>
      <c r="C43" s="78">
        <f>C37+C39+C41</f>
        <v>1292809</v>
      </c>
      <c r="D43" s="78">
        <f>D37+D39+D41</f>
        <v>1292809</v>
      </c>
      <c r="E43" s="78">
        <f>E37+E39+E41</f>
        <v>993290</v>
      </c>
      <c r="F43" s="130">
        <f>E43/D43*100</f>
        <v>76.831921807475041</v>
      </c>
      <c r="G43" s="79">
        <f>E43-D43</f>
        <v>-299519</v>
      </c>
    </row>
    <row r="44" spans="1:1026" ht="33.75" customHeight="1" thickBot="1" x14ac:dyDescent="0.35">
      <c r="A44" s="31"/>
      <c r="B44" s="32" t="s">
        <v>29</v>
      </c>
      <c r="C44" s="80">
        <f>C35+C43</f>
        <v>28230121</v>
      </c>
      <c r="D44" s="80">
        <f>D35+D43</f>
        <v>28230121</v>
      </c>
      <c r="E44" s="80">
        <f>E35+E43</f>
        <v>27777231</v>
      </c>
      <c r="F44" s="131">
        <f>E44/D44*100</f>
        <v>98.395720655961753</v>
      </c>
      <c r="G44" s="81">
        <f>E44-D44</f>
        <v>-452890</v>
      </c>
    </row>
    <row r="45" spans="1:1026" ht="27" customHeight="1" x14ac:dyDescent="0.3">
      <c r="C45" s="43"/>
      <c r="D45" s="43"/>
      <c r="E45" s="43"/>
      <c r="F45" s="43"/>
      <c r="G45" s="43"/>
      <c r="AMF45"/>
      <c r="AMG45"/>
      <c r="AMH45"/>
      <c r="AMI45"/>
      <c r="AMJ45"/>
      <c r="AMK45"/>
      <c r="AML45"/>
    </row>
    <row r="46" spans="1:1026" ht="33.75" customHeight="1" x14ac:dyDescent="0.3">
      <c r="A46" s="132" t="s">
        <v>45</v>
      </c>
      <c r="B46" s="133"/>
      <c r="C46" s="133"/>
      <c r="D46" s="133"/>
      <c r="E46" s="133"/>
      <c r="F46" s="133"/>
      <c r="G46" s="133"/>
    </row>
    <row r="47" spans="1:1026" s="1" customFormat="1" ht="60.75" customHeight="1" x14ac:dyDescent="0.3">
      <c r="A47" s="153" t="s">
        <v>46</v>
      </c>
      <c r="B47" s="154"/>
      <c r="C47" s="33"/>
      <c r="D47" s="33"/>
      <c r="E47" s="34"/>
      <c r="F47" s="155" t="s">
        <v>47</v>
      </c>
      <c r="G47" s="155"/>
    </row>
    <row r="48" spans="1:1026" ht="2.25" customHeight="1" x14ac:dyDescent="0.3">
      <c r="G48" s="1"/>
    </row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92" x14ac:dyDescent="0.3"/>
    <row r="1048524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3">
    <mergeCell ref="A47:B47"/>
    <mergeCell ref="F47:G47"/>
    <mergeCell ref="F4:G4"/>
    <mergeCell ref="A46:G46"/>
    <mergeCell ref="A36:G36"/>
    <mergeCell ref="A4:C4"/>
    <mergeCell ref="F3:G3"/>
    <mergeCell ref="A28:G28"/>
    <mergeCell ref="A9:G9"/>
    <mergeCell ref="A8:G8"/>
    <mergeCell ref="A20:G20"/>
    <mergeCell ref="A5:G5"/>
    <mergeCell ref="A27:G27"/>
  </mergeCells>
  <printOptions horizontalCentered="1"/>
  <pageMargins left="0.39374999999999999" right="0.196527777777778" top="0.196527777777778" bottom="0.196527777777778" header="0.51180555555555496" footer="0.5118055555555549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2023-10-19T13:28:11Z</cp:lastPrinted>
  <dcterms:created xsi:type="dcterms:W3CDTF">2002-04-09T02:55:05Z</dcterms:created>
  <dcterms:modified xsi:type="dcterms:W3CDTF">2024-02-23T10:20:08Z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