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Ізюмська районна рада_червень 2023\СЕСІЇ\26 сесія\Тарифи КП БРР Теплові мережі\"/>
    </mc:Choice>
  </mc:AlternateContent>
  <xr:revisionPtr revIDLastSave="0" documentId="13_ncr:1_{1E7A14D7-BF58-4CA8-BAE6-E628D3C89164}" xr6:coauthVersionLast="47" xr6:coauthVersionMax="47" xr10:uidLastSave="{00000000-0000-0000-0000-000000000000}"/>
  <bookViews>
    <workbookView xWindow="-108" yWindow="-108" windowWidth="23256" windowHeight="12576" activeTab="3" xr2:uid="{00000000-000D-0000-FFFF-FFFF00000000}"/>
  </bookViews>
  <sheets>
    <sheet name="Всього" sheetId="1" r:id="rId1"/>
    <sheet name="виробництво" sheetId="16" r:id="rId2"/>
    <sheet name="транспортування" sheetId="17" r:id="rId3"/>
    <sheet name="постачання " sheetId="18" r:id="rId4"/>
    <sheet name="Лист3" sheetId="3" r:id="rId5"/>
  </sheet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3" i="18" l="1"/>
  <c r="G30" i="1"/>
  <c r="G29" i="1"/>
  <c r="G28" i="1"/>
  <c r="J27" i="1"/>
  <c r="I27" i="1"/>
  <c r="H27" i="1"/>
  <c r="G26" i="1"/>
  <c r="G25" i="1"/>
  <c r="G24" i="1"/>
  <c r="J23" i="1"/>
  <c r="I23" i="1"/>
  <c r="H23" i="1"/>
  <c r="G22" i="1"/>
  <c r="G21" i="1"/>
  <c r="G20" i="1"/>
  <c r="G19" i="1"/>
  <c r="G18" i="1"/>
  <c r="J16" i="1"/>
  <c r="I16" i="1"/>
  <c r="H16" i="1"/>
  <c r="J40" i="1"/>
  <c r="G17" i="1"/>
  <c r="J10" i="1"/>
  <c r="G13" i="16"/>
  <c r="G37" i="16"/>
  <c r="J37" i="16"/>
  <c r="J13" i="16"/>
  <c r="H37" i="16"/>
  <c r="H42" i="1"/>
  <c r="G42" i="1" s="1"/>
  <c r="I40" i="1"/>
  <c r="G40" i="18"/>
  <c r="I36" i="18"/>
  <c r="J36" i="18"/>
  <c r="G36" i="18"/>
  <c r="H27" i="18"/>
  <c r="I27" i="18"/>
  <c r="J27" i="18"/>
  <c r="G27" i="18"/>
  <c r="H23" i="18"/>
  <c r="I23" i="18"/>
  <c r="J23" i="18"/>
  <c r="G23" i="18"/>
  <c r="H19" i="18"/>
  <c r="I19" i="18"/>
  <c r="J19" i="18"/>
  <c r="G19" i="18"/>
  <c r="G13" i="18"/>
  <c r="G40" i="17"/>
  <c r="I36" i="17"/>
  <c r="J36" i="17"/>
  <c r="G36" i="17"/>
  <c r="H27" i="17"/>
  <c r="I27" i="17"/>
  <c r="J27" i="17"/>
  <c r="G27" i="17"/>
  <c r="H23" i="17"/>
  <c r="I23" i="17"/>
  <c r="J23" i="17"/>
  <c r="G23" i="17"/>
  <c r="H19" i="17"/>
  <c r="I19" i="17"/>
  <c r="J19" i="17"/>
  <c r="G19" i="17"/>
  <c r="H13" i="17"/>
  <c r="I13" i="17"/>
  <c r="J13" i="17"/>
  <c r="G13" i="17"/>
  <c r="G41" i="16"/>
  <c r="I37" i="16"/>
  <c r="I28" i="16"/>
  <c r="J28" i="16"/>
  <c r="H28" i="16"/>
  <c r="I24" i="16"/>
  <c r="J24" i="16"/>
  <c r="H24" i="16"/>
  <c r="I20" i="16"/>
  <c r="J20" i="16"/>
  <c r="H20" i="16"/>
  <c r="I13" i="16"/>
  <c r="H13" i="16"/>
  <c r="G28" i="16"/>
  <c r="G24" i="16"/>
  <c r="G20" i="16"/>
  <c r="G12" i="16" s="1"/>
  <c r="G34" i="16" s="1"/>
  <c r="G10" i="16" s="1"/>
  <c r="G45" i="1"/>
  <c r="G32" i="1"/>
  <c r="G33" i="1"/>
  <c r="G34" i="1"/>
  <c r="G35" i="1"/>
  <c r="G36" i="1"/>
  <c r="G39" i="1"/>
  <c r="I31" i="1"/>
  <c r="J31" i="1"/>
  <c r="H31" i="1"/>
  <c r="I10" i="1"/>
  <c r="H10" i="1"/>
  <c r="H12" i="18" l="1"/>
  <c r="H33" i="18" s="1"/>
  <c r="J12" i="17"/>
  <c r="J33" i="17" s="1"/>
  <c r="H12" i="16"/>
  <c r="J12" i="16"/>
  <c r="J34" i="16" s="1"/>
  <c r="G27" i="1"/>
  <c r="I12" i="17"/>
  <c r="I33" i="17" s="1"/>
  <c r="G23" i="1"/>
  <c r="H12" i="17"/>
  <c r="H33" i="17" s="1"/>
  <c r="G16" i="1"/>
  <c r="G41" i="1"/>
  <c r="H40" i="1"/>
  <c r="G40" i="1" s="1"/>
  <c r="G43" i="1"/>
  <c r="I12" i="16"/>
  <c r="I34" i="16" s="1"/>
  <c r="G31" i="1"/>
  <c r="I37" i="1"/>
  <c r="I44" i="1" s="1"/>
  <c r="H37" i="1"/>
  <c r="H44" i="1" s="1"/>
  <c r="G12" i="18"/>
  <c r="G33" i="18"/>
  <c r="G10" i="18" s="1"/>
  <c r="G12" i="17"/>
  <c r="G33" i="17"/>
  <c r="H34" i="16"/>
  <c r="J37" i="1" l="1"/>
  <c r="H36" i="18"/>
  <c r="H36" i="17"/>
  <c r="G37" i="1" l="1"/>
  <c r="J44" i="1"/>
  <c r="G44" i="1" s="1"/>
</calcChain>
</file>

<file path=xl/sharedStrings.xml><?xml version="1.0" encoding="utf-8"?>
<sst xmlns="http://schemas.openxmlformats.org/spreadsheetml/2006/main" count="311" uniqueCount="101">
  <si>
    <t>Без ПДВ</t>
  </si>
  <si>
    <t>№ з/п</t>
  </si>
  <si>
    <t>Найменування показників</t>
  </si>
  <si>
    <t>Виробнича собівартість, у т.ч.:</t>
  </si>
  <si>
    <t>прямі матеріальні витрати, у т.ч.:</t>
  </si>
  <si>
    <t>витрати на паливо для виробництва теплової енергії котельнями</t>
  </si>
  <si>
    <t>витрати на електроенергію</t>
  </si>
  <si>
    <t>вода для технологічних потреб та водовідведення</t>
  </si>
  <si>
    <t>матеріали,запасні частини та інші матеріальні ресурси</t>
  </si>
  <si>
    <t>прямі витрати на оплату праці</t>
  </si>
  <si>
    <t>інші прямі витрати, у т.ч.</t>
  </si>
  <si>
    <t>амортизаційні відрахування</t>
  </si>
  <si>
    <t>відрахування на соціальні заходи</t>
  </si>
  <si>
    <t>інші прямі витрати</t>
  </si>
  <si>
    <t xml:space="preserve">витрати на оплату праці </t>
  </si>
  <si>
    <t>інші витрати</t>
  </si>
  <si>
    <t>Адміністративні витрати, у т.ч.:</t>
  </si>
  <si>
    <t xml:space="preserve">витрати на оплату праці  </t>
  </si>
  <si>
    <t>2.3.</t>
  </si>
  <si>
    <t>Інші операційні витрати</t>
  </si>
  <si>
    <t>Фінансові витрати</t>
  </si>
  <si>
    <t>Повна собівартість</t>
  </si>
  <si>
    <t>Витрати на покриття втрат</t>
  </si>
  <si>
    <t>Розрахунковий прибуток, у т.ч.:</t>
  </si>
  <si>
    <t>податок на прибуток</t>
  </si>
  <si>
    <t>на розвиток виробництва (виробничі інвестиції)</t>
  </si>
  <si>
    <t>Обсяг реалізації теплової енергії власним споживачам, Гкал</t>
  </si>
  <si>
    <t>1.1</t>
  </si>
  <si>
    <t>1.1.1</t>
  </si>
  <si>
    <t>1.1.2</t>
  </si>
  <si>
    <t>1.1.3</t>
  </si>
  <si>
    <t>1.1.4</t>
  </si>
  <si>
    <t>1.1.5</t>
  </si>
  <si>
    <t>1.2</t>
  </si>
  <si>
    <t>1.3</t>
  </si>
  <si>
    <t>1.3.1</t>
  </si>
  <si>
    <t>1.3.2</t>
  </si>
  <si>
    <t>1.3.3.</t>
  </si>
  <si>
    <t>1.4</t>
  </si>
  <si>
    <t>1.4.1</t>
  </si>
  <si>
    <t>1.4.2</t>
  </si>
  <si>
    <t>1.4.3</t>
  </si>
  <si>
    <t>2.1</t>
  </si>
  <si>
    <t>2.2</t>
  </si>
  <si>
    <t>загальновиробничі витрати, у т.ч.:</t>
  </si>
  <si>
    <t xml:space="preserve">Структура  тарифу на теплову енергію по КП БРР "Балаклійські теплові мережі" </t>
  </si>
  <si>
    <t xml:space="preserve">Структура  тарифу на постачання теплової енергії по КП БРР "Балаклійські теплові мережі" </t>
  </si>
  <si>
    <t>витрати на відшкодування втрат теплової енергії в мережах</t>
  </si>
  <si>
    <t>Для потреб населення</t>
  </si>
  <si>
    <t>Для потреб інших споживачів</t>
  </si>
  <si>
    <t>Структура тарифів на теплову енергію,  грн/Гкал</t>
  </si>
  <si>
    <t>I</t>
  </si>
  <si>
    <t>1</t>
  </si>
  <si>
    <t>Тарифи на теплову енергію, у томі числі:</t>
  </si>
  <si>
    <t>Тарифи на виробництво теплової енергії</t>
  </si>
  <si>
    <t>Тарифи на транспортування  теплової енергії</t>
  </si>
  <si>
    <t>Тарифи на постачання  теплової енергії</t>
  </si>
  <si>
    <t>II</t>
  </si>
  <si>
    <t xml:space="preserve">Сумарні тарифні витрати, тис. грн на рік </t>
  </si>
  <si>
    <t>Структура витрат  на теплову енергію,  тис. грн на рік</t>
  </si>
  <si>
    <t>5</t>
  </si>
  <si>
    <t>6</t>
  </si>
  <si>
    <t>Коригування витрат</t>
  </si>
  <si>
    <t>7</t>
  </si>
  <si>
    <t>8</t>
  </si>
  <si>
    <t>8.1</t>
  </si>
  <si>
    <t>8.2</t>
  </si>
  <si>
    <t>8.3</t>
  </si>
  <si>
    <t>9</t>
  </si>
  <si>
    <t>10</t>
  </si>
  <si>
    <t>Загальна вартість теплової енергії</t>
  </si>
  <si>
    <t xml:space="preserve">Структура  тарифу на виробництво  теплової енергії по КП БРР "Балаклійські теплові мережі" </t>
  </si>
  <si>
    <t>Структура витрат  на виробництво  теплової енергії</t>
  </si>
  <si>
    <t>Виробнича собівартість виробництва теплової енергії, у т.ч.:</t>
  </si>
  <si>
    <t>Обсяг відпуску  теплової енергії з колекторів власних котелень, Гкал</t>
  </si>
  <si>
    <t xml:space="preserve">Структура  тарифу на транспортування  теплової енергії по КП БРР "Балаклійські теплові мережі" </t>
  </si>
  <si>
    <t>Тарифи на транспортування теплової енергії</t>
  </si>
  <si>
    <t>Структура витрат  на транспортування  теплової енергії</t>
  </si>
  <si>
    <t>4</t>
  </si>
  <si>
    <t>Річний обсяг реалізації теплової енергії власним споживачам, Гкал</t>
  </si>
  <si>
    <t>Тарифи на постачання теплової енергії</t>
  </si>
  <si>
    <t>Структура витрат  на постачання  теплової енергії</t>
  </si>
  <si>
    <t>Виробнича собівартість постачання теплової енергії, у т.ч.:</t>
  </si>
  <si>
    <t>Виробнича собівартість транспортування теплової енергії, у т.ч.:</t>
  </si>
  <si>
    <t xml:space="preserve">Фінансові витрати </t>
  </si>
  <si>
    <t>Усього</t>
  </si>
  <si>
    <t>х</t>
  </si>
  <si>
    <t xml:space="preserve">Тарифи, грн/Гкал: </t>
  </si>
  <si>
    <t xml:space="preserve">Для потреб бюджетних  установ </t>
  </si>
  <si>
    <t xml:space="preserve">інше використання прибутку </t>
  </si>
  <si>
    <t>районної ради VIII скликання</t>
  </si>
  <si>
    <t>Додаток №1</t>
  </si>
  <si>
    <t>до рішення XXVI сесії Ізюмської</t>
  </si>
  <si>
    <t>Заступник голови районної ради</t>
  </si>
  <si>
    <t>Сергій ШУТЬКО</t>
  </si>
  <si>
    <t>Додаток №2</t>
  </si>
  <si>
    <t xml:space="preserve">до рішення XXVI сесії Ізюмської </t>
  </si>
  <si>
    <t>Додаток №3</t>
  </si>
  <si>
    <t>Додаток №4</t>
  </si>
  <si>
    <t>до рішенн XXVI сесії Ізюмської</t>
  </si>
  <si>
    <t>від 22.09.2023р. №266-VIII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</si>
</sst>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" fillId="0" borderId="0" xfId="0" applyFont="1"/>
    <xf numFmtId="49" fontId="1" fillId="0" borderId="1" xfId="0" applyNumberFormat="1" applyFont="1" applyBorder="1"/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1" fontId="1" fillId="0" borderId="1" xfId="0" applyNumberFormat="1" applyFont="1" applyBorder="1" applyAlignment="1">
      <alignment horizontal="center"/>
    </xf>
    <xf numFmtId="0" fontId="3" fillId="0" borderId="0" xfId="0" applyFont="1"/>
    <xf numFmtId="164" fontId="0" fillId="0" borderId="0" xfId="0" applyNumberFormat="1"/>
    <xf numFmtId="164" fontId="3" fillId="0" borderId="0" xfId="0" applyNumberFormat="1" applyFont="1"/>
    <xf numFmtId="164" fontId="2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0" fillId="0" borderId="0" xfId="0" applyNumberFormat="1"/>
    <xf numFmtId="2" fontId="2" fillId="0" borderId="1" xfId="0" applyNumberFormat="1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Fill="1" applyBorder="1" applyAlignment="1">
      <alignment horizontal="left" vertical="center" wrapText="1"/>
    </xf>
    <xf numFmtId="164" fontId="3" fillId="0" borderId="0" xfId="0" applyNumberFormat="1" applyFont="1" applyBorder="1"/>
    <xf numFmtId="0" fontId="3" fillId="0" borderId="0" xfId="0" applyFont="1" applyBorder="1"/>
    <xf numFmtId="164" fontId="0" fillId="0" borderId="0" xfId="0" applyNumberFormat="1" applyBorder="1"/>
    <xf numFmtId="0" fontId="0" fillId="0" borderId="0" xfId="0" applyAlignment="1">
      <alignment horizontal="right"/>
    </xf>
    <xf numFmtId="0" fontId="0" fillId="0" borderId="0" xfId="0" applyAlignme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right"/>
    </xf>
    <xf numFmtId="0" fontId="1" fillId="0" borderId="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48"/>
  <sheetViews>
    <sheetView topLeftCell="B35" zoomScale="120" zoomScaleNormal="120" workbookViewId="0">
      <selection activeCell="T45" sqref="T45"/>
    </sheetView>
  </sheetViews>
  <sheetFormatPr defaultRowHeight="14.4" x14ac:dyDescent="0.3"/>
  <cols>
    <col min="1" max="1" width="3.88671875" customWidth="1"/>
    <col min="5" max="5" width="7.5546875" customWidth="1"/>
    <col min="6" max="6" width="1.88671875" hidden="1" customWidth="1"/>
    <col min="7" max="7" width="11.88671875" customWidth="1"/>
    <col min="8" max="8" width="10" customWidth="1"/>
    <col min="9" max="9" width="12.33203125" customWidth="1"/>
    <col min="10" max="10" width="12" customWidth="1"/>
  </cols>
  <sheetData>
    <row r="1" spans="1:16" x14ac:dyDescent="0.3">
      <c r="A1" s="47"/>
      <c r="B1" s="47"/>
      <c r="C1" s="44"/>
      <c r="D1" s="44"/>
      <c r="E1" s="44"/>
      <c r="F1" s="44"/>
      <c r="G1" s="44"/>
      <c r="H1" s="46" t="s">
        <v>91</v>
      </c>
      <c r="I1" s="46"/>
      <c r="J1" s="46"/>
    </row>
    <row r="2" spans="1:16" x14ac:dyDescent="0.3">
      <c r="A2" s="43"/>
      <c r="B2" s="43"/>
      <c r="C2" s="43"/>
      <c r="D2" s="43"/>
      <c r="E2" s="43"/>
      <c r="F2" s="43"/>
      <c r="G2" s="43"/>
      <c r="H2" s="45" t="s">
        <v>92</v>
      </c>
      <c r="I2" s="45"/>
      <c r="J2" s="45"/>
    </row>
    <row r="3" spans="1:16" x14ac:dyDescent="0.3">
      <c r="A3" s="43"/>
      <c r="B3" s="43"/>
      <c r="C3" s="43"/>
      <c r="D3" s="43"/>
      <c r="E3" s="43"/>
      <c r="F3" s="43"/>
      <c r="G3" s="43"/>
      <c r="H3" s="45" t="s">
        <v>90</v>
      </c>
      <c r="I3" s="45"/>
      <c r="J3" s="45"/>
    </row>
    <row r="4" spans="1:16" x14ac:dyDescent="0.3">
      <c r="A4" s="43"/>
      <c r="B4" s="43"/>
      <c r="C4" s="43"/>
      <c r="D4" s="43"/>
      <c r="E4" s="43"/>
      <c r="F4" s="43"/>
      <c r="G4" s="43"/>
      <c r="H4" s="45" t="s">
        <v>100</v>
      </c>
      <c r="I4" s="45"/>
      <c r="J4" s="45"/>
    </row>
    <row r="5" spans="1:16" x14ac:dyDescent="0.3">
      <c r="A5" s="53" t="s">
        <v>45</v>
      </c>
      <c r="B5" s="53"/>
      <c r="C5" s="53"/>
      <c r="D5" s="53"/>
      <c r="E5" s="53"/>
      <c r="F5" s="53"/>
      <c r="G5" s="53"/>
      <c r="H5" s="53"/>
      <c r="I5" s="53"/>
      <c r="J5" s="53"/>
    </row>
    <row r="6" spans="1:16" x14ac:dyDescent="0.3">
      <c r="A6" s="3"/>
      <c r="B6" s="3"/>
      <c r="C6" s="3"/>
      <c r="D6" s="3"/>
      <c r="E6" s="3"/>
      <c r="F6" s="3"/>
      <c r="G6" s="3"/>
      <c r="H6" s="3"/>
      <c r="I6" s="3"/>
      <c r="J6" s="3" t="s">
        <v>0</v>
      </c>
    </row>
    <row r="7" spans="1:16" ht="39" customHeight="1" x14ac:dyDescent="0.3">
      <c r="A7" s="9" t="s">
        <v>1</v>
      </c>
      <c r="B7" s="56" t="s">
        <v>2</v>
      </c>
      <c r="C7" s="56"/>
      <c r="D7" s="56"/>
      <c r="E7" s="56"/>
      <c r="F7" s="56"/>
      <c r="G7" s="8" t="s">
        <v>85</v>
      </c>
      <c r="H7" s="5" t="s">
        <v>48</v>
      </c>
      <c r="I7" s="8" t="s">
        <v>88</v>
      </c>
      <c r="J7" s="6" t="s">
        <v>49</v>
      </c>
      <c r="K7" s="2"/>
      <c r="L7" s="2"/>
      <c r="M7" s="2"/>
      <c r="N7" s="2"/>
      <c r="O7" s="2"/>
      <c r="P7" s="2"/>
    </row>
    <row r="8" spans="1:16" ht="8.25" customHeight="1" x14ac:dyDescent="0.3">
      <c r="A8" s="14">
        <v>1</v>
      </c>
      <c r="B8" s="57">
        <v>2</v>
      </c>
      <c r="C8" s="57"/>
      <c r="D8" s="57"/>
      <c r="E8" s="57"/>
      <c r="F8" s="57"/>
      <c r="G8" s="15">
        <v>3</v>
      </c>
      <c r="H8" s="15">
        <v>4</v>
      </c>
      <c r="I8" s="15">
        <v>5</v>
      </c>
      <c r="J8" s="15">
        <v>6</v>
      </c>
    </row>
    <row r="9" spans="1:16" x14ac:dyDescent="0.3">
      <c r="A9" s="4" t="s">
        <v>51</v>
      </c>
      <c r="B9" s="49" t="s">
        <v>50</v>
      </c>
      <c r="C9" s="50"/>
      <c r="D9" s="50"/>
      <c r="E9" s="50"/>
      <c r="F9" s="50"/>
      <c r="G9" s="50"/>
      <c r="H9" s="50"/>
      <c r="I9" s="50"/>
      <c r="J9" s="51"/>
    </row>
    <row r="10" spans="1:16" x14ac:dyDescent="0.3">
      <c r="A10" s="13" t="s">
        <v>52</v>
      </c>
      <c r="B10" s="52" t="s">
        <v>53</v>
      </c>
      <c r="C10" s="52"/>
      <c r="D10" s="52"/>
      <c r="E10" s="52"/>
      <c r="F10" s="11"/>
      <c r="G10" s="12" t="s">
        <v>86</v>
      </c>
      <c r="H10" s="12">
        <f>H11+H12+H13</f>
        <v>2237.27</v>
      </c>
      <c r="I10" s="12">
        <f t="shared" ref="I10" si="0">I11+I12+I13</f>
        <v>3333.44</v>
      </c>
      <c r="J10" s="12">
        <f>J11+J12+J13</f>
        <v>3333.44</v>
      </c>
    </row>
    <row r="11" spans="1:16" x14ac:dyDescent="0.3">
      <c r="A11" s="13" t="s">
        <v>27</v>
      </c>
      <c r="B11" s="52" t="s">
        <v>54</v>
      </c>
      <c r="C11" s="52"/>
      <c r="D11" s="52"/>
      <c r="E11" s="52"/>
      <c r="F11" s="11"/>
      <c r="G11" s="12" t="s">
        <v>86</v>
      </c>
      <c r="H11" s="12">
        <v>1881.54</v>
      </c>
      <c r="I11" s="12">
        <v>2977.71</v>
      </c>
      <c r="J11" s="12">
        <v>2977.71</v>
      </c>
    </row>
    <row r="12" spans="1:16" x14ac:dyDescent="0.3">
      <c r="A12" s="13" t="s">
        <v>33</v>
      </c>
      <c r="B12" s="52" t="s">
        <v>55</v>
      </c>
      <c r="C12" s="52"/>
      <c r="D12" s="52"/>
      <c r="E12" s="52"/>
      <c r="F12" s="11"/>
      <c r="G12" s="12" t="s">
        <v>86</v>
      </c>
      <c r="H12" s="12">
        <v>323.88</v>
      </c>
      <c r="I12" s="12">
        <v>323.88</v>
      </c>
      <c r="J12" s="12">
        <v>323.88</v>
      </c>
    </row>
    <row r="13" spans="1:16" x14ac:dyDescent="0.3">
      <c r="A13" s="13" t="s">
        <v>34</v>
      </c>
      <c r="B13" s="52" t="s">
        <v>56</v>
      </c>
      <c r="C13" s="52"/>
      <c r="D13" s="52"/>
      <c r="E13" s="52"/>
      <c r="F13" s="11"/>
      <c r="G13" s="12" t="s">
        <v>86</v>
      </c>
      <c r="H13" s="12">
        <v>31.85</v>
      </c>
      <c r="I13" s="12">
        <v>31.85</v>
      </c>
      <c r="J13" s="12">
        <v>31.85</v>
      </c>
    </row>
    <row r="14" spans="1:16" x14ac:dyDescent="0.3">
      <c r="A14" s="13" t="s">
        <v>57</v>
      </c>
      <c r="B14" s="49" t="s">
        <v>59</v>
      </c>
      <c r="C14" s="50"/>
      <c r="D14" s="50"/>
      <c r="E14" s="50"/>
      <c r="F14" s="50"/>
      <c r="G14" s="50"/>
      <c r="H14" s="50"/>
      <c r="I14" s="50"/>
      <c r="J14" s="51"/>
    </row>
    <row r="15" spans="1:16" x14ac:dyDescent="0.3">
      <c r="A15" s="4">
        <v>1</v>
      </c>
      <c r="B15" s="55" t="s">
        <v>3</v>
      </c>
      <c r="C15" s="55"/>
      <c r="D15" s="55"/>
      <c r="E15" s="55"/>
      <c r="F15" s="55"/>
      <c r="G15" s="27">
        <v>129877.048</v>
      </c>
      <c r="H15" s="27">
        <v>74613.536999999997</v>
      </c>
      <c r="I15" s="27">
        <v>48035.362000000001</v>
      </c>
      <c r="J15" s="27">
        <v>7228.1490000000003</v>
      </c>
    </row>
    <row r="16" spans="1:16" x14ac:dyDescent="0.3">
      <c r="A16" s="4" t="s">
        <v>27</v>
      </c>
      <c r="B16" s="55" t="s">
        <v>4</v>
      </c>
      <c r="C16" s="55"/>
      <c r="D16" s="55"/>
      <c r="E16" s="55"/>
      <c r="F16" s="55"/>
      <c r="G16" s="27">
        <f>G17+G18+G19+G20+G21</f>
        <v>103151.62299999999</v>
      </c>
      <c r="H16" s="27">
        <f>H17+H18+H19+H20+H21</f>
        <v>56646.192000000003</v>
      </c>
      <c r="I16" s="27">
        <f>I17+I18+I19+I20+I21</f>
        <v>40421.340000000004</v>
      </c>
      <c r="J16" s="27">
        <f>J17+J18+J19+J20+J21</f>
        <v>6084.0910000000003</v>
      </c>
    </row>
    <row r="17" spans="1:10" ht="27.75" customHeight="1" x14ac:dyDescent="0.3">
      <c r="A17" s="4" t="s">
        <v>28</v>
      </c>
      <c r="B17" s="48" t="s">
        <v>5</v>
      </c>
      <c r="C17" s="48"/>
      <c r="D17" s="48"/>
      <c r="E17" s="48"/>
      <c r="F17" s="48"/>
      <c r="G17" s="27">
        <f t="shared" ref="G17:G30" si="1">H17+I17+J17</f>
        <v>77828.247000000003</v>
      </c>
      <c r="H17" s="28">
        <v>39621.889000000003</v>
      </c>
      <c r="I17" s="29">
        <v>33206.915000000001</v>
      </c>
      <c r="J17" s="29">
        <v>4999.4430000000002</v>
      </c>
    </row>
    <row r="18" spans="1:10" x14ac:dyDescent="0.3">
      <c r="A18" s="4" t="s">
        <v>29</v>
      </c>
      <c r="B18" s="48" t="s">
        <v>6</v>
      </c>
      <c r="C18" s="48"/>
      <c r="D18" s="48"/>
      <c r="E18" s="48"/>
      <c r="F18" s="48"/>
      <c r="G18" s="27">
        <f t="shared" si="1"/>
        <v>10524.038</v>
      </c>
      <c r="H18" s="28">
        <v>7075.31</v>
      </c>
      <c r="I18" s="28">
        <v>2998.2979999999998</v>
      </c>
      <c r="J18" s="28">
        <v>450.43</v>
      </c>
    </row>
    <row r="19" spans="1:10" ht="21" customHeight="1" x14ac:dyDescent="0.3">
      <c r="A19" s="4" t="s">
        <v>30</v>
      </c>
      <c r="B19" s="48" t="s">
        <v>47</v>
      </c>
      <c r="C19" s="48"/>
      <c r="D19" s="48"/>
      <c r="E19" s="48"/>
      <c r="F19" s="48"/>
      <c r="G19" s="27">
        <f t="shared" si="1"/>
        <v>13120.431</v>
      </c>
      <c r="H19" s="28">
        <v>8820.2870000000003</v>
      </c>
      <c r="I19" s="28">
        <v>3737.8139999999999</v>
      </c>
      <c r="J19" s="28">
        <v>562.33000000000004</v>
      </c>
    </row>
    <row r="20" spans="1:10" ht="18.75" customHeight="1" x14ac:dyDescent="0.3">
      <c r="A20" s="4" t="s">
        <v>31</v>
      </c>
      <c r="B20" s="48" t="s">
        <v>7</v>
      </c>
      <c r="C20" s="48"/>
      <c r="D20" s="48"/>
      <c r="E20" s="48"/>
      <c r="F20" s="48"/>
      <c r="G20" s="27">
        <f t="shared" si="1"/>
        <v>215.49200000000002</v>
      </c>
      <c r="H20" s="28">
        <v>144.875</v>
      </c>
      <c r="I20" s="28">
        <v>61.393999999999998</v>
      </c>
      <c r="J20" s="28">
        <v>9.2230000000000008</v>
      </c>
    </row>
    <row r="21" spans="1:10" ht="18.75" customHeight="1" x14ac:dyDescent="0.3">
      <c r="A21" s="4" t="s">
        <v>32</v>
      </c>
      <c r="B21" s="48" t="s">
        <v>8</v>
      </c>
      <c r="C21" s="48"/>
      <c r="D21" s="48"/>
      <c r="E21" s="48"/>
      <c r="F21" s="48"/>
      <c r="G21" s="27">
        <f t="shared" si="1"/>
        <v>1463.415</v>
      </c>
      <c r="H21" s="28">
        <v>983.83100000000002</v>
      </c>
      <c r="I21" s="28">
        <v>416.91899999999998</v>
      </c>
      <c r="J21" s="28">
        <v>62.664999999999999</v>
      </c>
    </row>
    <row r="22" spans="1:10" x14ac:dyDescent="0.3">
      <c r="A22" s="4" t="s">
        <v>33</v>
      </c>
      <c r="B22" s="55" t="s">
        <v>9</v>
      </c>
      <c r="C22" s="55"/>
      <c r="D22" s="55"/>
      <c r="E22" s="55"/>
      <c r="F22" s="55"/>
      <c r="G22" s="27">
        <f t="shared" si="1"/>
        <v>18024.161</v>
      </c>
      <c r="H22" s="27">
        <v>12117.526</v>
      </c>
      <c r="I22" s="27">
        <v>5135.0439999999999</v>
      </c>
      <c r="J22" s="27">
        <v>771.59100000000001</v>
      </c>
    </row>
    <row r="23" spans="1:10" x14ac:dyDescent="0.3">
      <c r="A23" s="4" t="s">
        <v>34</v>
      </c>
      <c r="B23" s="55" t="s">
        <v>10</v>
      </c>
      <c r="C23" s="55"/>
      <c r="D23" s="55"/>
      <c r="E23" s="55"/>
      <c r="F23" s="55"/>
      <c r="G23" s="27">
        <f t="shared" si="1"/>
        <v>4555.2089999999998</v>
      </c>
      <c r="H23" s="27">
        <f>H24+H25+H26</f>
        <v>3062.433</v>
      </c>
      <c r="I23" s="27">
        <f>I24+I25+I26</f>
        <v>1297.768</v>
      </c>
      <c r="J23" s="27">
        <f>J24+J25+J26</f>
        <v>195.00799999999998</v>
      </c>
    </row>
    <row r="24" spans="1:10" x14ac:dyDescent="0.3">
      <c r="A24" s="4" t="s">
        <v>35</v>
      </c>
      <c r="B24" s="48" t="s">
        <v>11</v>
      </c>
      <c r="C24" s="48"/>
      <c r="D24" s="48"/>
      <c r="E24" s="48"/>
      <c r="F24" s="48"/>
      <c r="G24" s="27">
        <f t="shared" si="1"/>
        <v>644.971</v>
      </c>
      <c r="H24" s="28">
        <v>433.60500000000002</v>
      </c>
      <c r="I24" s="28">
        <v>183.75</v>
      </c>
      <c r="J24" s="28">
        <v>27.616</v>
      </c>
    </row>
    <row r="25" spans="1:10" x14ac:dyDescent="0.3">
      <c r="A25" s="4" t="s">
        <v>36</v>
      </c>
      <c r="B25" s="48" t="s">
        <v>12</v>
      </c>
      <c r="C25" s="48"/>
      <c r="D25" s="48"/>
      <c r="E25" s="48"/>
      <c r="F25" s="48"/>
      <c r="G25" s="27">
        <f t="shared" si="1"/>
        <v>3907.6379999999999</v>
      </c>
      <c r="H25" s="28">
        <v>2627.08</v>
      </c>
      <c r="I25" s="28">
        <v>1113.277</v>
      </c>
      <c r="J25" s="28">
        <v>167.28100000000001</v>
      </c>
    </row>
    <row r="26" spans="1:10" x14ac:dyDescent="0.3">
      <c r="A26" s="4" t="s">
        <v>37</v>
      </c>
      <c r="B26" s="48" t="s">
        <v>13</v>
      </c>
      <c r="C26" s="48"/>
      <c r="D26" s="48"/>
      <c r="E26" s="48"/>
      <c r="F26" s="48"/>
      <c r="G26" s="27">
        <f t="shared" si="1"/>
        <v>2.6</v>
      </c>
      <c r="H26" s="28">
        <v>1.748</v>
      </c>
      <c r="I26" s="28">
        <v>0.74099999999999999</v>
      </c>
      <c r="J26" s="28">
        <v>0.111</v>
      </c>
    </row>
    <row r="27" spans="1:10" x14ac:dyDescent="0.3">
      <c r="A27" s="4" t="s">
        <v>38</v>
      </c>
      <c r="B27" s="55" t="s">
        <v>44</v>
      </c>
      <c r="C27" s="55"/>
      <c r="D27" s="55"/>
      <c r="E27" s="55"/>
      <c r="F27" s="55"/>
      <c r="G27" s="27">
        <f t="shared" si="1"/>
        <v>4146.0540000000001</v>
      </c>
      <c r="H27" s="27">
        <f>H28+H29+H30</f>
        <v>2787.386</v>
      </c>
      <c r="I27" s="27">
        <f>I28+I29+I30</f>
        <v>1181.21</v>
      </c>
      <c r="J27" s="27">
        <f>J28+J29+J30</f>
        <v>177.458</v>
      </c>
    </row>
    <row r="28" spans="1:10" x14ac:dyDescent="0.3">
      <c r="A28" s="4" t="s">
        <v>39</v>
      </c>
      <c r="B28" s="48" t="s">
        <v>14</v>
      </c>
      <c r="C28" s="48"/>
      <c r="D28" s="48"/>
      <c r="E28" s="48"/>
      <c r="F28" s="48"/>
      <c r="G28" s="27">
        <f t="shared" si="1"/>
        <v>1727.298</v>
      </c>
      <c r="H28" s="28">
        <v>1161.26</v>
      </c>
      <c r="I28" s="28">
        <v>492.10700000000003</v>
      </c>
      <c r="J28" s="28">
        <v>73.930999999999997</v>
      </c>
    </row>
    <row r="29" spans="1:10" x14ac:dyDescent="0.3">
      <c r="A29" s="4" t="s">
        <v>40</v>
      </c>
      <c r="B29" s="48" t="s">
        <v>12</v>
      </c>
      <c r="C29" s="48"/>
      <c r="D29" s="48"/>
      <c r="E29" s="48"/>
      <c r="F29" s="48"/>
      <c r="G29" s="27">
        <f t="shared" si="1"/>
        <v>374.47800000000001</v>
      </c>
      <c r="H29" s="28">
        <v>251.761</v>
      </c>
      <c r="I29" s="28">
        <v>106.68899999999999</v>
      </c>
      <c r="J29" s="28">
        <v>16.027999999999999</v>
      </c>
    </row>
    <row r="30" spans="1:10" x14ac:dyDescent="0.3">
      <c r="A30" s="4" t="s">
        <v>41</v>
      </c>
      <c r="B30" s="48" t="s">
        <v>15</v>
      </c>
      <c r="C30" s="48"/>
      <c r="D30" s="48"/>
      <c r="E30" s="48"/>
      <c r="F30" s="48"/>
      <c r="G30" s="27">
        <f t="shared" si="1"/>
        <v>2044.278</v>
      </c>
      <c r="H30" s="28">
        <v>1374.365</v>
      </c>
      <c r="I30" s="28">
        <v>582.41399999999999</v>
      </c>
      <c r="J30" s="28">
        <v>87.498999999999995</v>
      </c>
    </row>
    <row r="31" spans="1:10" x14ac:dyDescent="0.3">
      <c r="A31" s="4">
        <v>2</v>
      </c>
      <c r="B31" s="55" t="s">
        <v>16</v>
      </c>
      <c r="C31" s="55"/>
      <c r="D31" s="55"/>
      <c r="E31" s="55"/>
      <c r="F31" s="55"/>
      <c r="G31" s="17">
        <f t="shared" ref="G31:G45" si="2">H31+I31+J31</f>
        <v>5339.5599999999995</v>
      </c>
      <c r="H31" s="27">
        <f>H32+H33+H34</f>
        <v>3589.7779999999998</v>
      </c>
      <c r="I31" s="27">
        <f t="shared" ref="I31:J31" si="3">I32+I33+I34</f>
        <v>1521.2380000000001</v>
      </c>
      <c r="J31" s="27">
        <f t="shared" si="3"/>
        <v>228.54400000000001</v>
      </c>
    </row>
    <row r="32" spans="1:10" x14ac:dyDescent="0.3">
      <c r="A32" s="4" t="s">
        <v>42</v>
      </c>
      <c r="B32" s="48" t="s">
        <v>17</v>
      </c>
      <c r="C32" s="48"/>
      <c r="D32" s="48"/>
      <c r="E32" s="48"/>
      <c r="F32" s="48"/>
      <c r="G32" s="17">
        <f t="shared" si="2"/>
        <v>4137.5940000000001</v>
      </c>
      <c r="H32" s="28">
        <v>2781.6979999999999</v>
      </c>
      <c r="I32" s="28">
        <v>1178.799</v>
      </c>
      <c r="J32" s="28">
        <v>177.09700000000001</v>
      </c>
    </row>
    <row r="33" spans="1:10" x14ac:dyDescent="0.3">
      <c r="A33" s="4" t="s">
        <v>43</v>
      </c>
      <c r="B33" s="48" t="s">
        <v>12</v>
      </c>
      <c r="C33" s="48"/>
      <c r="D33" s="48"/>
      <c r="E33" s="48"/>
      <c r="F33" s="48"/>
      <c r="G33" s="17">
        <f t="shared" si="2"/>
        <v>897.03</v>
      </c>
      <c r="H33" s="28">
        <v>603.072</v>
      </c>
      <c r="I33" s="28">
        <v>255.56299999999999</v>
      </c>
      <c r="J33" s="28">
        <v>38.395000000000003</v>
      </c>
    </row>
    <row r="34" spans="1:10" x14ac:dyDescent="0.3">
      <c r="A34" s="4" t="s">
        <v>18</v>
      </c>
      <c r="B34" s="48" t="s">
        <v>15</v>
      </c>
      <c r="C34" s="48"/>
      <c r="D34" s="48"/>
      <c r="E34" s="48"/>
      <c r="F34" s="48"/>
      <c r="G34" s="17">
        <f t="shared" si="2"/>
        <v>304.93600000000004</v>
      </c>
      <c r="H34" s="28">
        <v>205.00800000000001</v>
      </c>
      <c r="I34" s="28">
        <v>86.876000000000005</v>
      </c>
      <c r="J34" s="28">
        <v>13.052</v>
      </c>
    </row>
    <row r="35" spans="1:10" x14ac:dyDescent="0.3">
      <c r="A35" s="4">
        <v>3</v>
      </c>
      <c r="B35" s="55" t="s">
        <v>19</v>
      </c>
      <c r="C35" s="55"/>
      <c r="D35" s="55"/>
      <c r="E35" s="55"/>
      <c r="F35" s="55"/>
      <c r="G35" s="17">
        <f t="shared" si="2"/>
        <v>0</v>
      </c>
      <c r="H35" s="28"/>
      <c r="I35" s="18"/>
      <c r="J35" s="18"/>
    </row>
    <row r="36" spans="1:10" ht="15" customHeight="1" x14ac:dyDescent="0.3">
      <c r="A36" s="4">
        <v>4</v>
      </c>
      <c r="B36" s="48" t="s">
        <v>20</v>
      </c>
      <c r="C36" s="48"/>
      <c r="D36" s="48"/>
      <c r="E36" s="48"/>
      <c r="F36" s="48"/>
      <c r="G36" s="17">
        <f t="shared" si="2"/>
        <v>0</v>
      </c>
      <c r="H36" s="28"/>
      <c r="I36" s="18"/>
      <c r="J36" s="18"/>
    </row>
    <row r="37" spans="1:10" x14ac:dyDescent="0.3">
      <c r="A37" s="4" t="s">
        <v>60</v>
      </c>
      <c r="B37" s="55" t="s">
        <v>21</v>
      </c>
      <c r="C37" s="55"/>
      <c r="D37" s="55"/>
      <c r="E37" s="55"/>
      <c r="F37" s="55"/>
      <c r="G37" s="27">
        <f>H37+I37+J37</f>
        <v>135216.60800000001</v>
      </c>
      <c r="H37" s="28">
        <f>H15+H31+H35+H36</f>
        <v>78203.315000000002</v>
      </c>
      <c r="I37" s="28">
        <f t="shared" ref="I37" si="4">I15+I31+I35+I36</f>
        <v>49556.6</v>
      </c>
      <c r="J37" s="28">
        <f>J31+J15</f>
        <v>7456.6930000000002</v>
      </c>
    </row>
    <row r="38" spans="1:10" x14ac:dyDescent="0.3">
      <c r="A38" s="4" t="s">
        <v>61</v>
      </c>
      <c r="B38" s="59" t="s">
        <v>22</v>
      </c>
      <c r="C38" s="60"/>
      <c r="D38" s="60"/>
      <c r="E38" s="60"/>
      <c r="F38" s="10"/>
      <c r="G38" s="17"/>
      <c r="H38" s="28"/>
      <c r="I38" s="18"/>
      <c r="J38" s="18"/>
    </row>
    <row r="39" spans="1:10" x14ac:dyDescent="0.3">
      <c r="A39" s="4" t="s">
        <v>63</v>
      </c>
      <c r="B39" s="48" t="s">
        <v>62</v>
      </c>
      <c r="C39" s="48"/>
      <c r="D39" s="48"/>
      <c r="E39" s="48"/>
      <c r="F39" s="48"/>
      <c r="G39" s="17">
        <f t="shared" si="2"/>
        <v>0</v>
      </c>
      <c r="H39" s="27"/>
      <c r="I39" s="18"/>
      <c r="J39" s="18"/>
    </row>
    <row r="40" spans="1:10" x14ac:dyDescent="0.3">
      <c r="A40" s="4" t="s">
        <v>64</v>
      </c>
      <c r="B40" s="55" t="s">
        <v>23</v>
      </c>
      <c r="C40" s="55"/>
      <c r="D40" s="55"/>
      <c r="E40" s="55"/>
      <c r="F40" s="55"/>
      <c r="G40" s="27">
        <f>H40+I40+J40</f>
        <v>5954.634</v>
      </c>
      <c r="H40" s="27">
        <f>H41+H42+H43</f>
        <v>3384.5370000000003</v>
      </c>
      <c r="I40" s="27">
        <f t="shared" ref="I40" si="5">I41+I42+I43</f>
        <v>2235.0630000000001</v>
      </c>
      <c r="J40" s="27">
        <f>J41+J43</f>
        <v>335.03399999999999</v>
      </c>
    </row>
    <row r="41" spans="1:10" x14ac:dyDescent="0.3">
      <c r="A41" s="4" t="s">
        <v>65</v>
      </c>
      <c r="B41" s="48" t="s">
        <v>24</v>
      </c>
      <c r="C41" s="48"/>
      <c r="D41" s="48"/>
      <c r="E41" s="48"/>
      <c r="F41" s="48"/>
      <c r="G41" s="27">
        <f>H41+I41+J41</f>
        <v>1071.8340000000001</v>
      </c>
      <c r="H41" s="28">
        <v>609.21699999999998</v>
      </c>
      <c r="I41" s="28">
        <v>402.31200000000001</v>
      </c>
      <c r="J41" s="28">
        <v>60.305</v>
      </c>
    </row>
    <row r="42" spans="1:10" x14ac:dyDescent="0.3">
      <c r="A42" s="4" t="s">
        <v>66</v>
      </c>
      <c r="B42" s="48" t="s">
        <v>25</v>
      </c>
      <c r="C42" s="48"/>
      <c r="D42" s="48"/>
      <c r="E42" s="48"/>
      <c r="F42" s="48"/>
      <c r="G42" s="17">
        <f t="shared" si="2"/>
        <v>0</v>
      </c>
      <c r="H42" s="30">
        <f>виробництво!L39+транспортування!L38+'постачання '!L38</f>
        <v>0</v>
      </c>
      <c r="I42" s="23">
        <v>0</v>
      </c>
      <c r="J42" s="23">
        <v>0</v>
      </c>
    </row>
    <row r="43" spans="1:10" ht="15.75" customHeight="1" x14ac:dyDescent="0.3">
      <c r="A43" s="4" t="s">
        <v>67</v>
      </c>
      <c r="B43" s="48" t="s">
        <v>89</v>
      </c>
      <c r="C43" s="48"/>
      <c r="D43" s="48"/>
      <c r="E43" s="48"/>
      <c r="F43" s="48"/>
      <c r="G43" s="27">
        <f>H43+I43+J43</f>
        <v>4882.8</v>
      </c>
      <c r="H43" s="28">
        <v>2775.32</v>
      </c>
      <c r="I43" s="28">
        <v>1832.751</v>
      </c>
      <c r="J43" s="28">
        <v>274.72899999999998</v>
      </c>
    </row>
    <row r="44" spans="1:10" x14ac:dyDescent="0.3">
      <c r="A44" s="4" t="s">
        <v>68</v>
      </c>
      <c r="B44" s="55" t="s">
        <v>70</v>
      </c>
      <c r="C44" s="55"/>
      <c r="D44" s="55"/>
      <c r="E44" s="55"/>
      <c r="F44" s="55"/>
      <c r="G44" s="17">
        <f>H44+I44+J44</f>
        <v>141171.24200000003</v>
      </c>
      <c r="H44" s="27">
        <f>H37+H40</f>
        <v>81587.851999999999</v>
      </c>
      <c r="I44" s="27">
        <f t="shared" ref="I44" si="6">I37+I40</f>
        <v>51791.663</v>
      </c>
      <c r="J44" s="27">
        <f>J40+J37</f>
        <v>7791.7269999999999</v>
      </c>
    </row>
    <row r="45" spans="1:10" ht="20.25" customHeight="1" x14ac:dyDescent="0.3">
      <c r="A45" s="4" t="s">
        <v>69</v>
      </c>
      <c r="B45" s="55" t="s">
        <v>26</v>
      </c>
      <c r="C45" s="55"/>
      <c r="D45" s="55"/>
      <c r="E45" s="55"/>
      <c r="F45" s="55"/>
      <c r="G45" s="17">
        <f t="shared" si="2"/>
        <v>49562.490000000005</v>
      </c>
      <c r="H45" s="17">
        <v>33318.675999999999</v>
      </c>
      <c r="I45" s="21">
        <v>14119.609</v>
      </c>
      <c r="J45" s="21">
        <v>2124.2049999999999</v>
      </c>
    </row>
    <row r="47" spans="1:10" x14ac:dyDescent="0.3">
      <c r="A47" s="31"/>
      <c r="B47" s="31"/>
      <c r="C47" s="31"/>
      <c r="D47" s="31"/>
      <c r="E47" s="31"/>
      <c r="F47" s="31"/>
      <c r="G47" s="31"/>
      <c r="H47" s="31"/>
      <c r="I47" s="54"/>
      <c r="J47" s="54"/>
    </row>
    <row r="48" spans="1:10" x14ac:dyDescent="0.3">
      <c r="A48" s="61" t="s">
        <v>93</v>
      </c>
      <c r="B48" s="61"/>
      <c r="C48" s="61"/>
      <c r="D48" s="61"/>
      <c r="E48" s="61"/>
      <c r="F48" s="61"/>
      <c r="G48" s="1"/>
      <c r="H48" s="1"/>
      <c r="I48" s="58" t="s">
        <v>94</v>
      </c>
      <c r="J48" s="58"/>
    </row>
  </sheetData>
  <mergeCells count="48">
    <mergeCell ref="B21:F21"/>
    <mergeCell ref="B38:E38"/>
    <mergeCell ref="A48:F48"/>
    <mergeCell ref="B25:F25"/>
    <mergeCell ref="B26:F26"/>
    <mergeCell ref="B27:F27"/>
    <mergeCell ref="I48:J48"/>
    <mergeCell ref="B44:F44"/>
    <mergeCell ref="B45:F45"/>
    <mergeCell ref="B28:F28"/>
    <mergeCell ref="B29:F29"/>
    <mergeCell ref="B41:F41"/>
    <mergeCell ref="B40:F40"/>
    <mergeCell ref="B30:F30"/>
    <mergeCell ref="B31:F31"/>
    <mergeCell ref="B32:F32"/>
    <mergeCell ref="B33:F33"/>
    <mergeCell ref="B35:F35"/>
    <mergeCell ref="B36:F36"/>
    <mergeCell ref="B39:F39"/>
    <mergeCell ref="B34:F34"/>
    <mergeCell ref="A5:J5"/>
    <mergeCell ref="I47:J47"/>
    <mergeCell ref="B22:F22"/>
    <mergeCell ref="B15:F15"/>
    <mergeCell ref="B16:F16"/>
    <mergeCell ref="B17:F17"/>
    <mergeCell ref="B18:F18"/>
    <mergeCell ref="B7:F7"/>
    <mergeCell ref="B42:F42"/>
    <mergeCell ref="B43:F43"/>
    <mergeCell ref="B14:J14"/>
    <mergeCell ref="B37:F37"/>
    <mergeCell ref="B23:F23"/>
    <mergeCell ref="B24:F24"/>
    <mergeCell ref="B8:F8"/>
    <mergeCell ref="B20:F20"/>
    <mergeCell ref="B19:F19"/>
    <mergeCell ref="B9:J9"/>
    <mergeCell ref="B10:E10"/>
    <mergeCell ref="B11:E11"/>
    <mergeCell ref="B12:E12"/>
    <mergeCell ref="B13:E13"/>
    <mergeCell ref="H2:J2"/>
    <mergeCell ref="H3:J3"/>
    <mergeCell ref="H4:J4"/>
    <mergeCell ref="H1:J1"/>
    <mergeCell ref="A1:B1"/>
  </mergeCells>
  <pageMargins left="0.7" right="0.7" top="0.75" bottom="0.75" header="0.3" footer="0.3"/>
  <pageSetup paperSize="9" scale="9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4"/>
  <sheetViews>
    <sheetView zoomScale="120" zoomScaleNormal="120" workbookViewId="0">
      <selection activeCell="H4" sqref="H4:J4"/>
    </sheetView>
  </sheetViews>
  <sheetFormatPr defaultRowHeight="14.4" x14ac:dyDescent="0.3"/>
  <cols>
    <col min="1" max="1" width="3.88671875" customWidth="1"/>
    <col min="5" max="5" width="7.5546875" customWidth="1"/>
    <col min="6" max="6" width="1.88671875" hidden="1" customWidth="1"/>
    <col min="7" max="7" width="11.88671875" customWidth="1"/>
    <col min="8" max="8" width="10" customWidth="1"/>
    <col min="9" max="9" width="12.33203125" customWidth="1"/>
    <col min="10" max="10" width="12" customWidth="1"/>
    <col min="12" max="12" width="10" bestFit="1" customWidth="1"/>
    <col min="15" max="15" width="12" customWidth="1"/>
  </cols>
  <sheetData>
    <row r="1" spans="1:16" x14ac:dyDescent="0.3">
      <c r="A1" s="44"/>
      <c r="B1" s="44"/>
      <c r="C1" s="44"/>
      <c r="D1" s="44"/>
      <c r="E1" s="44"/>
      <c r="F1" s="44"/>
      <c r="G1" s="44"/>
      <c r="H1" s="46" t="s">
        <v>95</v>
      </c>
      <c r="I1" s="46"/>
      <c r="J1" s="46"/>
    </row>
    <row r="2" spans="1:16" x14ac:dyDescent="0.3">
      <c r="A2" s="43"/>
      <c r="B2" s="43"/>
      <c r="C2" s="43"/>
      <c r="D2" s="43"/>
      <c r="E2" s="43"/>
      <c r="F2" s="43"/>
      <c r="G2" s="43"/>
      <c r="H2" s="45" t="s">
        <v>96</v>
      </c>
      <c r="I2" s="45"/>
      <c r="J2" s="45"/>
    </row>
    <row r="3" spans="1:16" x14ac:dyDescent="0.3">
      <c r="A3" s="43"/>
      <c r="B3" s="43"/>
      <c r="C3" s="43"/>
      <c r="D3" s="43"/>
      <c r="E3" s="43"/>
      <c r="F3" s="43"/>
      <c r="G3" s="43"/>
      <c r="H3" s="45" t="s">
        <v>90</v>
      </c>
      <c r="I3" s="45"/>
      <c r="J3" s="45"/>
    </row>
    <row r="4" spans="1:16" x14ac:dyDescent="0.3">
      <c r="A4" s="43"/>
      <c r="B4" s="43"/>
      <c r="C4" s="43"/>
      <c r="D4" s="43"/>
      <c r="E4" s="43"/>
      <c r="F4" s="43"/>
      <c r="G4" s="43"/>
      <c r="H4" s="45" t="s">
        <v>100</v>
      </c>
      <c r="I4" s="45"/>
      <c r="J4" s="45"/>
    </row>
    <row r="5" spans="1:16" x14ac:dyDescent="0.3">
      <c r="A5" s="53" t="s">
        <v>71</v>
      </c>
      <c r="B5" s="53"/>
      <c r="C5" s="53"/>
      <c r="D5" s="53"/>
      <c r="E5" s="53"/>
      <c r="F5" s="53"/>
      <c r="G5" s="53"/>
      <c r="H5" s="53"/>
      <c r="I5" s="53"/>
      <c r="J5" s="53"/>
    </row>
    <row r="6" spans="1:16" x14ac:dyDescent="0.3">
      <c r="A6" s="3"/>
      <c r="B6" s="3"/>
      <c r="C6" s="3"/>
      <c r="D6" s="3"/>
      <c r="E6" s="3"/>
      <c r="F6" s="3"/>
      <c r="G6" s="3"/>
      <c r="H6" s="3"/>
      <c r="I6" s="3"/>
      <c r="J6" s="3" t="s">
        <v>0</v>
      </c>
    </row>
    <row r="7" spans="1:16" ht="9.75" customHeight="1" x14ac:dyDescent="0.3">
      <c r="A7" s="63" t="s">
        <v>1</v>
      </c>
      <c r="B7" s="56" t="s">
        <v>2</v>
      </c>
      <c r="C7" s="56"/>
      <c r="D7" s="56"/>
      <c r="E7" s="56"/>
      <c r="F7" s="56"/>
      <c r="G7" s="56" t="s">
        <v>58</v>
      </c>
      <c r="H7" s="64" t="s">
        <v>87</v>
      </c>
      <c r="I7" s="65"/>
      <c r="J7" s="66"/>
    </row>
    <row r="8" spans="1:16" ht="37.5" customHeight="1" x14ac:dyDescent="0.3">
      <c r="A8" s="63"/>
      <c r="B8" s="56"/>
      <c r="C8" s="56"/>
      <c r="D8" s="56"/>
      <c r="E8" s="56"/>
      <c r="F8" s="56"/>
      <c r="G8" s="56"/>
      <c r="H8" s="5" t="s">
        <v>48</v>
      </c>
      <c r="I8" s="8" t="s">
        <v>88</v>
      </c>
      <c r="J8" s="6" t="s">
        <v>49</v>
      </c>
      <c r="K8" s="2"/>
      <c r="L8" s="2"/>
      <c r="M8" s="2"/>
      <c r="N8" s="2"/>
      <c r="O8" s="2"/>
      <c r="P8" s="2"/>
    </row>
    <row r="9" spans="1:16" ht="8.25" customHeight="1" x14ac:dyDescent="0.3">
      <c r="A9" s="14">
        <v>1</v>
      </c>
      <c r="B9" s="57">
        <v>2</v>
      </c>
      <c r="C9" s="57"/>
      <c r="D9" s="57"/>
      <c r="E9" s="57"/>
      <c r="F9" s="57"/>
      <c r="G9" s="15">
        <v>3</v>
      </c>
      <c r="H9" s="15">
        <v>4</v>
      </c>
      <c r="I9" s="15">
        <v>5</v>
      </c>
      <c r="J9" s="15">
        <v>6</v>
      </c>
    </row>
    <row r="10" spans="1:16" x14ac:dyDescent="0.3">
      <c r="A10" s="13" t="s">
        <v>51</v>
      </c>
      <c r="B10" s="52" t="s">
        <v>54</v>
      </c>
      <c r="C10" s="52"/>
      <c r="D10" s="52"/>
      <c r="E10" s="52"/>
      <c r="F10" s="11"/>
      <c r="G10" s="12">
        <f>G34+G37</f>
        <v>123540.52800000003</v>
      </c>
      <c r="H10" s="12">
        <v>1881.54</v>
      </c>
      <c r="I10" s="12">
        <v>2977.71</v>
      </c>
      <c r="J10" s="12">
        <v>2977.71</v>
      </c>
      <c r="L10" s="36"/>
      <c r="M10" s="36"/>
    </row>
    <row r="11" spans="1:16" x14ac:dyDescent="0.3">
      <c r="A11" s="13" t="s">
        <v>57</v>
      </c>
      <c r="B11" s="49" t="s">
        <v>72</v>
      </c>
      <c r="C11" s="50"/>
      <c r="D11" s="50"/>
      <c r="E11" s="50"/>
      <c r="F11" s="50"/>
      <c r="G11" s="50"/>
      <c r="H11" s="50"/>
      <c r="I11" s="50"/>
      <c r="J11" s="51"/>
      <c r="L11" s="38"/>
    </row>
    <row r="12" spans="1:16" ht="22.5" customHeight="1" x14ac:dyDescent="0.3">
      <c r="A12" s="4">
        <v>1</v>
      </c>
      <c r="B12" s="55" t="s">
        <v>73</v>
      </c>
      <c r="C12" s="55"/>
      <c r="D12" s="55"/>
      <c r="E12" s="55"/>
      <c r="F12" s="55"/>
      <c r="G12" s="17">
        <f>G13+G19+G20+G24</f>
        <v>112635.52400000003</v>
      </c>
      <c r="H12" s="17">
        <f t="shared" ref="H12:I12" si="0">H13+H19+H20+H24</f>
        <v>1700.4199999999998</v>
      </c>
      <c r="I12" s="17">
        <f t="shared" si="0"/>
        <v>2745.6099999999997</v>
      </c>
      <c r="J12" s="37">
        <f>J13+J19+J20+J24</f>
        <v>2746.26</v>
      </c>
      <c r="L12" s="39"/>
    </row>
    <row r="13" spans="1:16" x14ac:dyDescent="0.3">
      <c r="A13" s="4" t="s">
        <v>27</v>
      </c>
      <c r="B13" s="55" t="s">
        <v>4</v>
      </c>
      <c r="C13" s="55"/>
      <c r="D13" s="55"/>
      <c r="E13" s="55"/>
      <c r="F13" s="55"/>
      <c r="G13" s="17">
        <f>G14+G15+G16+G17+G18</f>
        <v>89480.159000000014</v>
      </c>
      <c r="H13" s="17">
        <f>H14+H15+H16+H17+H18</f>
        <v>1280.3799999999999</v>
      </c>
      <c r="I13" s="17">
        <f t="shared" ref="I13" si="1">I14+I15+I16+I17+I18</f>
        <v>2325.58</v>
      </c>
      <c r="J13" s="37">
        <f>J14+J15+J16+J17+J18</f>
        <v>2326.8300000000004</v>
      </c>
      <c r="L13" s="39"/>
    </row>
    <row r="14" spans="1:16" ht="27.75" customHeight="1" x14ac:dyDescent="0.3">
      <c r="A14" s="4" t="s">
        <v>28</v>
      </c>
      <c r="B14" s="48" t="s">
        <v>5</v>
      </c>
      <c r="C14" s="48"/>
      <c r="D14" s="48"/>
      <c r="E14" s="48"/>
      <c r="F14" s="48"/>
      <c r="G14" s="16">
        <v>77828.247000000003</v>
      </c>
      <c r="H14" s="16">
        <v>1069.04</v>
      </c>
      <c r="I14" s="33">
        <v>2114.2399999999998</v>
      </c>
      <c r="J14" s="34">
        <v>2115.79</v>
      </c>
      <c r="L14" s="39"/>
    </row>
    <row r="15" spans="1:16" x14ac:dyDescent="0.3">
      <c r="A15" s="4" t="s">
        <v>29</v>
      </c>
      <c r="B15" s="48" t="s">
        <v>6</v>
      </c>
      <c r="C15" s="48"/>
      <c r="D15" s="48"/>
      <c r="E15" s="48"/>
      <c r="F15" s="48"/>
      <c r="G15" s="16">
        <v>10511.672</v>
      </c>
      <c r="H15" s="16">
        <v>190.66</v>
      </c>
      <c r="I15" s="19">
        <v>190.66</v>
      </c>
      <c r="J15" s="19">
        <v>190.4</v>
      </c>
      <c r="L15" s="39"/>
    </row>
    <row r="16" spans="1:16" ht="21" customHeight="1" x14ac:dyDescent="0.3">
      <c r="A16" s="4" t="s">
        <v>30</v>
      </c>
      <c r="B16" s="48" t="s">
        <v>47</v>
      </c>
      <c r="C16" s="48"/>
      <c r="D16" s="48"/>
      <c r="E16" s="48"/>
      <c r="F16" s="48"/>
      <c r="G16" s="16">
        <v>0</v>
      </c>
      <c r="H16" s="16">
        <v>0</v>
      </c>
      <c r="I16" s="23">
        <v>0</v>
      </c>
      <c r="J16" s="23">
        <v>0</v>
      </c>
      <c r="L16" s="39"/>
    </row>
    <row r="17" spans="1:12" ht="18.75" customHeight="1" x14ac:dyDescent="0.3">
      <c r="A17" s="4" t="s">
        <v>31</v>
      </c>
      <c r="B17" s="48" t="s">
        <v>7</v>
      </c>
      <c r="C17" s="48"/>
      <c r="D17" s="48"/>
      <c r="E17" s="48"/>
      <c r="F17" s="48"/>
      <c r="G17" s="16">
        <v>212.97900000000001</v>
      </c>
      <c r="H17" s="16">
        <v>3.86</v>
      </c>
      <c r="I17" s="19">
        <v>3.86</v>
      </c>
      <c r="J17" s="19">
        <v>3.86</v>
      </c>
      <c r="L17" s="39"/>
    </row>
    <row r="18" spans="1:12" ht="18.75" customHeight="1" x14ac:dyDescent="0.3">
      <c r="A18" s="4" t="s">
        <v>32</v>
      </c>
      <c r="B18" s="48" t="s">
        <v>8</v>
      </c>
      <c r="C18" s="48"/>
      <c r="D18" s="48"/>
      <c r="E18" s="48"/>
      <c r="F18" s="48"/>
      <c r="G18" s="16">
        <v>927.26099999999997</v>
      </c>
      <c r="H18" s="16">
        <v>16.82</v>
      </c>
      <c r="I18" s="19">
        <v>16.82</v>
      </c>
      <c r="J18" s="19">
        <v>16.78</v>
      </c>
      <c r="L18" s="39"/>
    </row>
    <row r="19" spans="1:12" x14ac:dyDescent="0.3">
      <c r="A19" s="4" t="s">
        <v>33</v>
      </c>
      <c r="B19" s="55" t="s">
        <v>9</v>
      </c>
      <c r="C19" s="55"/>
      <c r="D19" s="55"/>
      <c r="E19" s="55"/>
      <c r="F19" s="55"/>
      <c r="G19" s="17">
        <v>15369.672</v>
      </c>
      <c r="H19" s="17">
        <v>278.77999999999997</v>
      </c>
      <c r="I19" s="18">
        <v>278.77999999999997</v>
      </c>
      <c r="J19" s="19">
        <v>278.39</v>
      </c>
      <c r="L19" s="39"/>
    </row>
    <row r="20" spans="1:12" x14ac:dyDescent="0.3">
      <c r="A20" s="4" t="s">
        <v>34</v>
      </c>
      <c r="B20" s="55" t="s">
        <v>10</v>
      </c>
      <c r="C20" s="55"/>
      <c r="D20" s="55"/>
      <c r="E20" s="55"/>
      <c r="F20" s="55"/>
      <c r="G20" s="17">
        <f>G21+G22+G23</f>
        <v>3778.9450000000002</v>
      </c>
      <c r="H20" s="17">
        <f>H21+H22+H23</f>
        <v>68.55</v>
      </c>
      <c r="I20" s="17">
        <f t="shared" ref="I20:J20" si="2">I21+I22+I23</f>
        <v>68.55</v>
      </c>
      <c r="J20" s="17">
        <f t="shared" si="2"/>
        <v>68.460000000000008</v>
      </c>
      <c r="L20" s="39"/>
    </row>
    <row r="21" spans="1:12" x14ac:dyDescent="0.3">
      <c r="A21" s="4" t="s">
        <v>35</v>
      </c>
      <c r="B21" s="48" t="s">
        <v>11</v>
      </c>
      <c r="C21" s="48"/>
      <c r="D21" s="48"/>
      <c r="E21" s="48"/>
      <c r="F21" s="48"/>
      <c r="G21" s="16">
        <v>444.8</v>
      </c>
      <c r="H21" s="16">
        <v>8.07</v>
      </c>
      <c r="I21" s="20">
        <v>8.07</v>
      </c>
      <c r="J21" s="19">
        <v>8.06</v>
      </c>
      <c r="L21" s="39"/>
    </row>
    <row r="22" spans="1:12" x14ac:dyDescent="0.3">
      <c r="A22" s="4" t="s">
        <v>36</v>
      </c>
      <c r="B22" s="48" t="s">
        <v>12</v>
      </c>
      <c r="C22" s="48"/>
      <c r="D22" s="48"/>
      <c r="E22" s="48"/>
      <c r="F22" s="48"/>
      <c r="G22" s="16">
        <v>3332.145</v>
      </c>
      <c r="H22" s="16">
        <v>60.44</v>
      </c>
      <c r="I22" s="20">
        <v>60.44</v>
      </c>
      <c r="J22" s="19">
        <v>60.36</v>
      </c>
      <c r="L22" s="39"/>
    </row>
    <row r="23" spans="1:12" x14ac:dyDescent="0.3">
      <c r="A23" s="4" t="s">
        <v>37</v>
      </c>
      <c r="B23" s="48" t="s">
        <v>13</v>
      </c>
      <c r="C23" s="48"/>
      <c r="D23" s="48"/>
      <c r="E23" s="48"/>
      <c r="F23" s="48"/>
      <c r="G23" s="16">
        <v>2</v>
      </c>
      <c r="H23" s="16">
        <v>0.04</v>
      </c>
      <c r="I23" s="20">
        <v>0.04</v>
      </c>
      <c r="J23" s="19">
        <v>0.04</v>
      </c>
      <c r="L23" s="39"/>
    </row>
    <row r="24" spans="1:12" x14ac:dyDescent="0.3">
      <c r="A24" s="4" t="s">
        <v>38</v>
      </c>
      <c r="B24" s="55" t="s">
        <v>44</v>
      </c>
      <c r="C24" s="55"/>
      <c r="D24" s="55"/>
      <c r="E24" s="55"/>
      <c r="F24" s="55"/>
      <c r="G24" s="17">
        <f>G25+G26+G27</f>
        <v>4006.7479999999996</v>
      </c>
      <c r="H24" s="17">
        <f>H25+H26+H27</f>
        <v>72.710000000000008</v>
      </c>
      <c r="I24" s="17">
        <f t="shared" ref="I24:J24" si="3">I25+I26+I27</f>
        <v>72.7</v>
      </c>
      <c r="J24" s="17">
        <f t="shared" si="3"/>
        <v>72.58</v>
      </c>
      <c r="L24" s="39"/>
    </row>
    <row r="25" spans="1:12" x14ac:dyDescent="0.3">
      <c r="A25" s="4" t="s">
        <v>39</v>
      </c>
      <c r="B25" s="48" t="s">
        <v>14</v>
      </c>
      <c r="C25" s="48"/>
      <c r="D25" s="48"/>
      <c r="E25" s="48"/>
      <c r="F25" s="48"/>
      <c r="G25" s="16">
        <v>1669.261</v>
      </c>
      <c r="H25" s="16">
        <v>30.28</v>
      </c>
      <c r="I25" s="19">
        <v>30.28</v>
      </c>
      <c r="J25" s="19">
        <v>30.24</v>
      </c>
      <c r="L25" s="39"/>
    </row>
    <row r="26" spans="1:12" x14ac:dyDescent="0.3">
      <c r="A26" s="4" t="s">
        <v>40</v>
      </c>
      <c r="B26" s="48" t="s">
        <v>12</v>
      </c>
      <c r="C26" s="48"/>
      <c r="D26" s="48"/>
      <c r="E26" s="48"/>
      <c r="F26" s="48"/>
      <c r="G26" s="16">
        <v>361.89699999999999</v>
      </c>
      <c r="H26" s="16">
        <v>6.57</v>
      </c>
      <c r="I26" s="19">
        <v>6.57</v>
      </c>
      <c r="J26" s="19">
        <v>6.56</v>
      </c>
      <c r="L26" s="39"/>
    </row>
    <row r="27" spans="1:12" x14ac:dyDescent="0.3">
      <c r="A27" s="4" t="s">
        <v>41</v>
      </c>
      <c r="B27" s="48" t="s">
        <v>15</v>
      </c>
      <c r="C27" s="48"/>
      <c r="D27" s="48"/>
      <c r="E27" s="48"/>
      <c r="F27" s="48"/>
      <c r="G27" s="16">
        <v>1975.59</v>
      </c>
      <c r="H27" s="16">
        <v>35.86</v>
      </c>
      <c r="I27" s="19">
        <v>35.85</v>
      </c>
      <c r="J27" s="19">
        <v>35.78</v>
      </c>
      <c r="L27" s="39"/>
    </row>
    <row r="28" spans="1:12" x14ac:dyDescent="0.3">
      <c r="A28" s="4">
        <v>2</v>
      </c>
      <c r="B28" s="55" t="s">
        <v>16</v>
      </c>
      <c r="C28" s="55"/>
      <c r="D28" s="55"/>
      <c r="E28" s="55"/>
      <c r="F28" s="55"/>
      <c r="G28" s="17">
        <f>G29+G30+G31</f>
        <v>5160.1509999999998</v>
      </c>
      <c r="H28" s="17">
        <f>H29+H30+H31</f>
        <v>93.61</v>
      </c>
      <c r="I28" s="17">
        <f t="shared" ref="I28:J28" si="4">I29+I30+I31</f>
        <v>93.6</v>
      </c>
      <c r="J28" s="17">
        <f t="shared" si="4"/>
        <v>93.470000000000013</v>
      </c>
      <c r="L28" s="39"/>
    </row>
    <row r="29" spans="1:12" x14ac:dyDescent="0.3">
      <c r="A29" s="4" t="s">
        <v>42</v>
      </c>
      <c r="B29" s="48" t="s">
        <v>17</v>
      </c>
      <c r="C29" s="48"/>
      <c r="D29" s="48"/>
      <c r="E29" s="48"/>
      <c r="F29" s="48"/>
      <c r="G29" s="16">
        <v>3998.5709999999999</v>
      </c>
      <c r="H29" s="16">
        <v>72.540000000000006</v>
      </c>
      <c r="I29" s="19">
        <v>72.53</v>
      </c>
      <c r="J29" s="19">
        <v>72.430000000000007</v>
      </c>
      <c r="L29" s="39"/>
    </row>
    <row r="30" spans="1:12" x14ac:dyDescent="0.3">
      <c r="A30" s="4" t="s">
        <v>43</v>
      </c>
      <c r="B30" s="48" t="s">
        <v>12</v>
      </c>
      <c r="C30" s="48"/>
      <c r="D30" s="48"/>
      <c r="E30" s="48"/>
      <c r="F30" s="48"/>
      <c r="G30" s="16">
        <v>866.89</v>
      </c>
      <c r="H30" s="16">
        <v>15.72</v>
      </c>
      <c r="I30" s="19">
        <v>15.72</v>
      </c>
      <c r="J30" s="19">
        <v>15.7</v>
      </c>
      <c r="L30" s="39"/>
    </row>
    <row r="31" spans="1:12" x14ac:dyDescent="0.3">
      <c r="A31" s="4" t="s">
        <v>18</v>
      </c>
      <c r="B31" s="48" t="s">
        <v>15</v>
      </c>
      <c r="C31" s="48"/>
      <c r="D31" s="48"/>
      <c r="E31" s="48"/>
      <c r="F31" s="48"/>
      <c r="G31" s="16">
        <v>294.69</v>
      </c>
      <c r="H31" s="16">
        <v>5.35</v>
      </c>
      <c r="I31" s="19">
        <v>5.35</v>
      </c>
      <c r="J31" s="19">
        <v>5.34</v>
      </c>
      <c r="L31" s="39"/>
    </row>
    <row r="32" spans="1:12" x14ac:dyDescent="0.3">
      <c r="A32" s="4">
        <v>3</v>
      </c>
      <c r="B32" s="55" t="s">
        <v>19</v>
      </c>
      <c r="C32" s="55"/>
      <c r="D32" s="55"/>
      <c r="E32" s="55"/>
      <c r="F32" s="55"/>
      <c r="G32" s="16"/>
      <c r="H32" s="16"/>
      <c r="I32" s="18"/>
      <c r="J32" s="19"/>
      <c r="L32" s="39"/>
    </row>
    <row r="33" spans="1:12" x14ac:dyDescent="0.3">
      <c r="A33" s="4">
        <v>4</v>
      </c>
      <c r="B33" s="48" t="s">
        <v>20</v>
      </c>
      <c r="C33" s="48"/>
      <c r="D33" s="48"/>
      <c r="E33" s="48"/>
      <c r="F33" s="48"/>
      <c r="G33" s="16"/>
      <c r="H33" s="16"/>
      <c r="I33" s="18"/>
      <c r="J33" s="19"/>
      <c r="L33" s="39"/>
    </row>
    <row r="34" spans="1:12" x14ac:dyDescent="0.3">
      <c r="A34" s="4" t="s">
        <v>60</v>
      </c>
      <c r="B34" s="55" t="s">
        <v>21</v>
      </c>
      <c r="C34" s="55"/>
      <c r="D34" s="55"/>
      <c r="E34" s="55"/>
      <c r="F34" s="55"/>
      <c r="G34" s="17">
        <f>G28+G12</f>
        <v>117795.67500000003</v>
      </c>
      <c r="H34" s="17">
        <f>H12+H28+H32+H33</f>
        <v>1794.0299999999997</v>
      </c>
      <c r="I34" s="17">
        <f t="shared" ref="I34" si="5">I12+I28+I32+I33</f>
        <v>2839.2099999999996</v>
      </c>
      <c r="J34" s="37">
        <f>J28+J12</f>
        <v>2839.73</v>
      </c>
      <c r="L34" s="39"/>
    </row>
    <row r="35" spans="1:12" x14ac:dyDescent="0.3">
      <c r="A35" s="4" t="s">
        <v>61</v>
      </c>
      <c r="B35" s="59" t="s">
        <v>22</v>
      </c>
      <c r="C35" s="60"/>
      <c r="D35" s="60"/>
      <c r="E35" s="60"/>
      <c r="F35" s="10"/>
      <c r="G35" s="16"/>
      <c r="H35" s="16"/>
      <c r="I35" s="18"/>
      <c r="J35" s="19"/>
      <c r="L35" s="39"/>
    </row>
    <row r="36" spans="1:12" x14ac:dyDescent="0.3">
      <c r="A36" s="4" t="s">
        <v>63</v>
      </c>
      <c r="B36" s="48" t="s">
        <v>62</v>
      </c>
      <c r="C36" s="48"/>
      <c r="D36" s="48"/>
      <c r="E36" s="48"/>
      <c r="F36" s="48"/>
      <c r="G36" s="17"/>
      <c r="H36" s="17"/>
      <c r="I36" s="18"/>
      <c r="J36" s="19"/>
      <c r="L36" s="39"/>
    </row>
    <row r="37" spans="1:12" x14ac:dyDescent="0.3">
      <c r="A37" s="4" t="s">
        <v>64</v>
      </c>
      <c r="B37" s="55" t="s">
        <v>23</v>
      </c>
      <c r="C37" s="55"/>
      <c r="D37" s="55"/>
      <c r="E37" s="55"/>
      <c r="F37" s="55"/>
      <c r="G37" s="17">
        <f>G38+G40</f>
        <v>5744.8530000000001</v>
      </c>
      <c r="H37" s="17">
        <f>H38+H39+H40</f>
        <v>87.51</v>
      </c>
      <c r="I37" s="17">
        <f t="shared" ref="I37" si="6">I38+I39+I40</f>
        <v>138.5</v>
      </c>
      <c r="J37" s="37">
        <f>J38+J40</f>
        <v>137.98000000000002</v>
      </c>
      <c r="L37" s="39"/>
    </row>
    <row r="38" spans="1:12" x14ac:dyDescent="0.3">
      <c r="A38" s="4" t="s">
        <v>65</v>
      </c>
      <c r="B38" s="48" t="s">
        <v>24</v>
      </c>
      <c r="C38" s="48"/>
      <c r="D38" s="48"/>
      <c r="E38" s="48"/>
      <c r="F38" s="48"/>
      <c r="G38" s="16">
        <v>1034.0730000000001</v>
      </c>
      <c r="H38" s="16">
        <v>15.75</v>
      </c>
      <c r="I38" s="20">
        <v>24.93</v>
      </c>
      <c r="J38" s="19">
        <v>24.83</v>
      </c>
      <c r="L38" s="39"/>
    </row>
    <row r="39" spans="1:12" x14ac:dyDescent="0.3">
      <c r="A39" s="4" t="s">
        <v>66</v>
      </c>
      <c r="B39" s="48" t="s">
        <v>25</v>
      </c>
      <c r="C39" s="48"/>
      <c r="D39" s="48"/>
      <c r="E39" s="48"/>
      <c r="F39" s="48"/>
      <c r="G39" s="16"/>
      <c r="H39" s="16">
        <v>0</v>
      </c>
      <c r="I39" s="20"/>
      <c r="J39" s="19"/>
      <c r="L39" s="39"/>
    </row>
    <row r="40" spans="1:12" x14ac:dyDescent="0.3">
      <c r="A40" s="4" t="s">
        <v>67</v>
      </c>
      <c r="B40" s="48" t="s">
        <v>89</v>
      </c>
      <c r="C40" s="48"/>
      <c r="D40" s="48"/>
      <c r="E40" s="48"/>
      <c r="F40" s="48"/>
      <c r="G40" s="16">
        <v>4710.78</v>
      </c>
      <c r="H40" s="16">
        <v>71.760000000000005</v>
      </c>
      <c r="I40" s="20">
        <v>113.57</v>
      </c>
      <c r="J40" s="19">
        <v>113.15</v>
      </c>
      <c r="L40" s="39"/>
    </row>
    <row r="41" spans="1:12" ht="20.25" customHeight="1" x14ac:dyDescent="0.3">
      <c r="A41" s="4" t="s">
        <v>68</v>
      </c>
      <c r="B41" s="55" t="s">
        <v>74</v>
      </c>
      <c r="C41" s="55"/>
      <c r="D41" s="55"/>
      <c r="E41" s="55"/>
      <c r="F41" s="55"/>
      <c r="G41" s="17">
        <f>H41+I41+J41</f>
        <v>55132.260999999999</v>
      </c>
      <c r="H41" s="17">
        <v>37062.987000000001</v>
      </c>
      <c r="I41" s="21">
        <v>15706.352999999999</v>
      </c>
      <c r="J41" s="21">
        <v>2362.9209999999998</v>
      </c>
      <c r="L41" s="39"/>
    </row>
    <row r="42" spans="1:12" x14ac:dyDescent="0.3">
      <c r="L42" s="38"/>
    </row>
    <row r="43" spans="1:12" x14ac:dyDescent="0.3">
      <c r="A43" s="31"/>
      <c r="B43" s="31"/>
      <c r="C43" s="31"/>
      <c r="D43" s="31"/>
      <c r="E43" s="31"/>
      <c r="F43" s="31"/>
      <c r="G43" s="31"/>
      <c r="H43" s="31"/>
      <c r="I43" s="62"/>
      <c r="J43" s="62"/>
      <c r="L43" s="38"/>
    </row>
    <row r="44" spans="1:12" x14ac:dyDescent="0.3">
      <c r="A44" s="61" t="s">
        <v>93</v>
      </c>
      <c r="B44" s="61"/>
      <c r="C44" s="61"/>
      <c r="D44" s="61"/>
      <c r="E44" s="61"/>
      <c r="F44" s="61"/>
      <c r="G44" s="7"/>
      <c r="H44" s="7"/>
      <c r="I44" s="58" t="s">
        <v>94</v>
      </c>
      <c r="J44" s="58"/>
      <c r="L44" s="38"/>
    </row>
  </sheetData>
  <mergeCells count="45">
    <mergeCell ref="H1:J1"/>
    <mergeCell ref="H2:J2"/>
    <mergeCell ref="B11:J11"/>
    <mergeCell ref="B12:F12"/>
    <mergeCell ref="B13:F13"/>
    <mergeCell ref="B14:F14"/>
    <mergeCell ref="B15:F15"/>
    <mergeCell ref="B9:F9"/>
    <mergeCell ref="B10:E10"/>
    <mergeCell ref="A5:J5"/>
    <mergeCell ref="A7:A8"/>
    <mergeCell ref="B7:F8"/>
    <mergeCell ref="G7:G8"/>
    <mergeCell ref="H7:J7"/>
    <mergeCell ref="B27:F27"/>
    <mergeCell ref="B34:F34"/>
    <mergeCell ref="B35:E35"/>
    <mergeCell ref="B36:F36"/>
    <mergeCell ref="B16:F16"/>
    <mergeCell ref="B22:F22"/>
    <mergeCell ref="B23:F23"/>
    <mergeCell ref="B24:F24"/>
    <mergeCell ref="B25:F25"/>
    <mergeCell ref="B26:F26"/>
    <mergeCell ref="B17:F17"/>
    <mergeCell ref="B18:F18"/>
    <mergeCell ref="B19:F19"/>
    <mergeCell ref="B20:F20"/>
    <mergeCell ref="B21:F21"/>
    <mergeCell ref="H3:J3"/>
    <mergeCell ref="H4:J4"/>
    <mergeCell ref="B41:F41"/>
    <mergeCell ref="I43:J43"/>
    <mergeCell ref="A44:F44"/>
    <mergeCell ref="I44:J44"/>
    <mergeCell ref="B40:F40"/>
    <mergeCell ref="B37:F37"/>
    <mergeCell ref="B38:F38"/>
    <mergeCell ref="B29:F29"/>
    <mergeCell ref="B30:F30"/>
    <mergeCell ref="B31:F31"/>
    <mergeCell ref="B32:F32"/>
    <mergeCell ref="B33:F33"/>
    <mergeCell ref="B39:F39"/>
    <mergeCell ref="B28:F28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3"/>
  <sheetViews>
    <sheetView topLeftCell="A28" zoomScale="120" zoomScaleNormal="120" workbookViewId="0">
      <selection activeCell="A43" sqref="A43:F43"/>
    </sheetView>
  </sheetViews>
  <sheetFormatPr defaultRowHeight="14.4" x14ac:dyDescent="0.3"/>
  <cols>
    <col min="1" max="1" width="3.88671875" customWidth="1"/>
    <col min="5" max="5" width="7.5546875" customWidth="1"/>
    <col min="6" max="6" width="1.88671875" hidden="1" customWidth="1"/>
    <col min="7" max="7" width="11.88671875" customWidth="1"/>
    <col min="8" max="8" width="10" customWidth="1"/>
    <col min="9" max="9" width="12.33203125" customWidth="1"/>
    <col min="10" max="10" width="12" customWidth="1"/>
    <col min="11" max="11" width="5.6640625" customWidth="1"/>
    <col min="12" max="13" width="9.44140625" bestFit="1" customWidth="1"/>
    <col min="14" max="14" width="9.33203125" bestFit="1" customWidth="1"/>
    <col min="15" max="15" width="10.109375" customWidth="1"/>
  </cols>
  <sheetData>
    <row r="1" spans="1:16" x14ac:dyDescent="0.3">
      <c r="A1" s="44"/>
      <c r="B1" s="44"/>
      <c r="C1" s="44"/>
      <c r="D1" s="44"/>
      <c r="E1" s="44"/>
      <c r="F1" s="44"/>
      <c r="G1" s="44"/>
      <c r="H1" s="46" t="s">
        <v>97</v>
      </c>
      <c r="I1" s="46"/>
      <c r="J1" s="46"/>
    </row>
    <row r="2" spans="1:16" x14ac:dyDescent="0.3">
      <c r="A2" s="43"/>
      <c r="B2" s="43"/>
      <c r="C2" s="43"/>
      <c r="D2" s="43"/>
      <c r="E2" s="43"/>
      <c r="F2" s="43"/>
      <c r="G2" s="43"/>
      <c r="H2" s="45" t="s">
        <v>96</v>
      </c>
      <c r="I2" s="45"/>
      <c r="J2" s="45"/>
    </row>
    <row r="3" spans="1:16" x14ac:dyDescent="0.3">
      <c r="A3" s="43"/>
      <c r="B3" s="43"/>
      <c r="C3" s="43"/>
      <c r="D3" s="43"/>
      <c r="E3" s="43"/>
      <c r="F3" s="43"/>
      <c r="G3" s="43"/>
      <c r="H3" s="45" t="s">
        <v>90</v>
      </c>
      <c r="I3" s="45"/>
      <c r="J3" s="45"/>
    </row>
    <row r="4" spans="1:16" x14ac:dyDescent="0.3">
      <c r="A4" s="43"/>
      <c r="B4" s="43"/>
      <c r="C4" s="43"/>
      <c r="D4" s="43"/>
      <c r="E4" s="43"/>
      <c r="F4" s="43"/>
      <c r="G4" s="43"/>
      <c r="H4" s="45" t="s">
        <v>100</v>
      </c>
      <c r="I4" s="45"/>
      <c r="J4" s="45"/>
    </row>
    <row r="5" spans="1:16" x14ac:dyDescent="0.3">
      <c r="A5" s="53" t="s">
        <v>75</v>
      </c>
      <c r="B5" s="53"/>
      <c r="C5" s="53"/>
      <c r="D5" s="53"/>
      <c r="E5" s="53"/>
      <c r="F5" s="53"/>
      <c r="G5" s="53"/>
      <c r="H5" s="53"/>
      <c r="I5" s="53"/>
      <c r="J5" s="53"/>
    </row>
    <row r="6" spans="1:16" x14ac:dyDescent="0.3">
      <c r="A6" s="3"/>
      <c r="B6" s="3"/>
      <c r="C6" s="3"/>
      <c r="D6" s="3"/>
      <c r="E6" s="3"/>
      <c r="F6" s="3"/>
      <c r="G6" s="3"/>
      <c r="H6" s="3"/>
      <c r="I6" s="3"/>
      <c r="J6" s="3" t="s">
        <v>0</v>
      </c>
    </row>
    <row r="7" spans="1:16" ht="9" customHeight="1" x14ac:dyDescent="0.3">
      <c r="A7" s="63" t="s">
        <v>1</v>
      </c>
      <c r="B7" s="56" t="s">
        <v>2</v>
      </c>
      <c r="C7" s="56"/>
      <c r="D7" s="56"/>
      <c r="E7" s="56"/>
      <c r="F7" s="56"/>
      <c r="G7" s="56" t="s">
        <v>58</v>
      </c>
      <c r="H7" s="64" t="s">
        <v>87</v>
      </c>
      <c r="I7" s="65"/>
      <c r="J7" s="66"/>
    </row>
    <row r="8" spans="1:16" ht="35.25" customHeight="1" x14ac:dyDescent="0.3">
      <c r="A8" s="63"/>
      <c r="B8" s="56"/>
      <c r="C8" s="56"/>
      <c r="D8" s="56"/>
      <c r="E8" s="56"/>
      <c r="F8" s="56"/>
      <c r="G8" s="56"/>
      <c r="H8" s="5" t="s">
        <v>48</v>
      </c>
      <c r="I8" s="8" t="s">
        <v>88</v>
      </c>
      <c r="J8" s="6" t="s">
        <v>49</v>
      </c>
      <c r="K8" s="2"/>
      <c r="L8" s="2"/>
      <c r="M8" s="2"/>
      <c r="N8" s="2"/>
      <c r="O8" s="2"/>
      <c r="P8" s="2"/>
    </row>
    <row r="9" spans="1:16" ht="8.25" customHeight="1" x14ac:dyDescent="0.3">
      <c r="A9" s="14">
        <v>1</v>
      </c>
      <c r="B9" s="57">
        <v>2</v>
      </c>
      <c r="C9" s="57"/>
      <c r="D9" s="57"/>
      <c r="E9" s="57"/>
      <c r="F9" s="57"/>
      <c r="G9" s="15">
        <v>3</v>
      </c>
      <c r="H9" s="15">
        <v>4</v>
      </c>
      <c r="I9" s="15">
        <v>5</v>
      </c>
      <c r="J9" s="15">
        <v>6</v>
      </c>
    </row>
    <row r="10" spans="1:16" x14ac:dyDescent="0.3">
      <c r="A10" s="13" t="s">
        <v>52</v>
      </c>
      <c r="B10" s="52" t="s">
        <v>76</v>
      </c>
      <c r="C10" s="52"/>
      <c r="D10" s="52"/>
      <c r="E10" s="52"/>
      <c r="F10" s="11"/>
      <c r="G10" s="12">
        <v>16052.164000000001</v>
      </c>
      <c r="H10" s="12">
        <v>323.88</v>
      </c>
      <c r="I10" s="12">
        <v>323.88</v>
      </c>
      <c r="J10" s="12">
        <v>323.88</v>
      </c>
    </row>
    <row r="11" spans="1:16" x14ac:dyDescent="0.3">
      <c r="A11" s="13" t="s">
        <v>57</v>
      </c>
      <c r="B11" s="49" t="s">
        <v>77</v>
      </c>
      <c r="C11" s="50"/>
      <c r="D11" s="50"/>
      <c r="E11" s="50"/>
      <c r="F11" s="50"/>
      <c r="G11" s="50"/>
      <c r="H11" s="50"/>
      <c r="I11" s="50"/>
      <c r="J11" s="51"/>
      <c r="L11" s="38"/>
    </row>
    <row r="12" spans="1:16" ht="21" customHeight="1" x14ac:dyDescent="0.3">
      <c r="A12" s="4">
        <v>1</v>
      </c>
      <c r="B12" s="55" t="s">
        <v>83</v>
      </c>
      <c r="C12" s="55"/>
      <c r="D12" s="55"/>
      <c r="E12" s="55"/>
      <c r="F12" s="55"/>
      <c r="G12" s="17">
        <f>G13+G18+G19+G23</f>
        <v>15799.401000000002</v>
      </c>
      <c r="H12" s="17">
        <f t="shared" ref="H12:J12" si="0">H13+H18+H19+H23</f>
        <v>318.79000000000002</v>
      </c>
      <c r="I12" s="17">
        <f t="shared" si="0"/>
        <v>318.79000000000002</v>
      </c>
      <c r="J12" s="17">
        <f t="shared" si="0"/>
        <v>318.79000000000002</v>
      </c>
      <c r="K12" s="22"/>
      <c r="L12" s="38"/>
    </row>
    <row r="13" spans="1:16" x14ac:dyDescent="0.3">
      <c r="A13" s="4" t="s">
        <v>27</v>
      </c>
      <c r="B13" s="55" t="s">
        <v>4</v>
      </c>
      <c r="C13" s="55"/>
      <c r="D13" s="55"/>
      <c r="E13" s="55"/>
      <c r="F13" s="55"/>
      <c r="G13" s="17">
        <f>G14+G15+G16+G17</f>
        <v>13645.157000000001</v>
      </c>
      <c r="H13" s="17">
        <f t="shared" ref="H13:J13" si="1">H14+H15+H16+H17</f>
        <v>275.32</v>
      </c>
      <c r="I13" s="17">
        <f t="shared" si="1"/>
        <v>275.32</v>
      </c>
      <c r="J13" s="17">
        <f t="shared" si="1"/>
        <v>275.32</v>
      </c>
      <c r="K13" s="22"/>
      <c r="L13" s="38"/>
    </row>
    <row r="14" spans="1:16" x14ac:dyDescent="0.3">
      <c r="A14" s="4" t="s">
        <v>28</v>
      </c>
      <c r="B14" s="48" t="s">
        <v>6</v>
      </c>
      <c r="C14" s="48"/>
      <c r="D14" s="48"/>
      <c r="E14" s="48"/>
      <c r="F14" s="48"/>
      <c r="G14" s="16">
        <v>0</v>
      </c>
      <c r="H14" s="16">
        <v>0</v>
      </c>
      <c r="I14" s="35"/>
      <c r="J14" s="34"/>
      <c r="K14" s="22"/>
      <c r="L14" s="38"/>
    </row>
    <row r="15" spans="1:16" ht="21" customHeight="1" x14ac:dyDescent="0.3">
      <c r="A15" s="4" t="s">
        <v>29</v>
      </c>
      <c r="B15" s="48" t="s">
        <v>47</v>
      </c>
      <c r="C15" s="48"/>
      <c r="D15" s="48"/>
      <c r="E15" s="48"/>
      <c r="F15" s="48"/>
      <c r="G15" s="16">
        <v>13120.431</v>
      </c>
      <c r="H15" s="16">
        <v>264.73</v>
      </c>
      <c r="I15" s="16">
        <v>264.73</v>
      </c>
      <c r="J15" s="16">
        <v>264.73</v>
      </c>
      <c r="K15" s="22"/>
      <c r="L15" s="40"/>
      <c r="M15" s="26"/>
      <c r="N15" s="26"/>
      <c r="O15" s="24"/>
    </row>
    <row r="16" spans="1:16" ht="18.75" customHeight="1" x14ac:dyDescent="0.3">
      <c r="A16" s="4" t="s">
        <v>30</v>
      </c>
      <c r="B16" s="48" t="s">
        <v>7</v>
      </c>
      <c r="C16" s="48"/>
      <c r="D16" s="48"/>
      <c r="E16" s="48"/>
      <c r="F16" s="48"/>
      <c r="G16" s="16"/>
      <c r="H16" s="16"/>
      <c r="I16" s="16"/>
      <c r="J16" s="16"/>
      <c r="K16" s="22"/>
      <c r="L16" s="40"/>
      <c r="M16" s="26"/>
      <c r="N16" s="26"/>
      <c r="O16" s="24"/>
    </row>
    <row r="17" spans="1:15" ht="18.75" customHeight="1" x14ac:dyDescent="0.3">
      <c r="A17" s="4" t="s">
        <v>31</v>
      </c>
      <c r="B17" s="48" t="s">
        <v>8</v>
      </c>
      <c r="C17" s="48"/>
      <c r="D17" s="48"/>
      <c r="E17" s="48"/>
      <c r="F17" s="48"/>
      <c r="G17" s="16">
        <v>524.726</v>
      </c>
      <c r="H17" s="16">
        <v>10.59</v>
      </c>
      <c r="I17" s="16">
        <v>10.59</v>
      </c>
      <c r="J17" s="16">
        <v>10.59</v>
      </c>
      <c r="K17" s="22"/>
      <c r="L17" s="40"/>
      <c r="M17" s="26"/>
      <c r="N17" s="26"/>
      <c r="O17" s="24"/>
    </row>
    <row r="18" spans="1:15" x14ac:dyDescent="0.3">
      <c r="A18" s="4" t="s">
        <v>33</v>
      </c>
      <c r="B18" s="55" t="s">
        <v>9</v>
      </c>
      <c r="C18" s="55"/>
      <c r="D18" s="55"/>
      <c r="E18" s="55"/>
      <c r="F18" s="55"/>
      <c r="G18" s="17">
        <v>1535.277</v>
      </c>
      <c r="H18" s="17">
        <v>30.98</v>
      </c>
      <c r="I18" s="17">
        <v>30.98</v>
      </c>
      <c r="J18" s="17">
        <v>30.98</v>
      </c>
      <c r="K18" s="22"/>
      <c r="L18" s="40"/>
      <c r="M18" s="26"/>
      <c r="N18" s="26"/>
      <c r="O18" s="24"/>
    </row>
    <row r="19" spans="1:15" x14ac:dyDescent="0.3">
      <c r="A19" s="4" t="s">
        <v>34</v>
      </c>
      <c r="B19" s="55" t="s">
        <v>10</v>
      </c>
      <c r="C19" s="55"/>
      <c r="D19" s="55"/>
      <c r="E19" s="55"/>
      <c r="F19" s="55"/>
      <c r="G19" s="17">
        <f>G20+G21+G22</f>
        <v>528.58300000000008</v>
      </c>
      <c r="H19" s="17">
        <f t="shared" ref="H19:J19" si="2">H20+H21+H22</f>
        <v>10.67</v>
      </c>
      <c r="I19" s="17">
        <f t="shared" si="2"/>
        <v>10.67</v>
      </c>
      <c r="J19" s="17">
        <f t="shared" si="2"/>
        <v>10.67</v>
      </c>
      <c r="K19" s="22"/>
      <c r="L19" s="40"/>
      <c r="M19" s="26"/>
      <c r="N19" s="26"/>
      <c r="O19" s="24"/>
    </row>
    <row r="20" spans="1:15" x14ac:dyDescent="0.3">
      <c r="A20" s="4" t="s">
        <v>35</v>
      </c>
      <c r="B20" s="48" t="s">
        <v>11</v>
      </c>
      <c r="C20" s="48"/>
      <c r="D20" s="48"/>
      <c r="E20" s="48"/>
      <c r="F20" s="48"/>
      <c r="G20" s="16">
        <v>195.73500000000001</v>
      </c>
      <c r="H20" s="16">
        <v>3.95</v>
      </c>
      <c r="I20" s="16">
        <v>3.95</v>
      </c>
      <c r="J20" s="16">
        <v>3.95</v>
      </c>
      <c r="K20" s="22"/>
      <c r="L20" s="40"/>
      <c r="M20" s="26"/>
      <c r="N20" s="26"/>
      <c r="O20" s="24"/>
    </row>
    <row r="21" spans="1:15" x14ac:dyDescent="0.3">
      <c r="A21" s="4" t="s">
        <v>36</v>
      </c>
      <c r="B21" s="48" t="s">
        <v>12</v>
      </c>
      <c r="C21" s="48"/>
      <c r="D21" s="48"/>
      <c r="E21" s="48"/>
      <c r="F21" s="48"/>
      <c r="G21" s="16">
        <v>332.84800000000001</v>
      </c>
      <c r="H21" s="16">
        <v>6.72</v>
      </c>
      <c r="I21" s="16">
        <v>6.72</v>
      </c>
      <c r="J21" s="16">
        <v>6.72</v>
      </c>
      <c r="K21" s="22"/>
      <c r="L21" s="40"/>
      <c r="M21" s="26"/>
      <c r="N21" s="26"/>
      <c r="O21" s="24"/>
    </row>
    <row r="22" spans="1:15" x14ac:dyDescent="0.3">
      <c r="A22" s="4" t="s">
        <v>37</v>
      </c>
      <c r="B22" s="48" t="s">
        <v>13</v>
      </c>
      <c r="C22" s="48"/>
      <c r="D22" s="48"/>
      <c r="E22" s="48"/>
      <c r="F22" s="48"/>
      <c r="G22" s="16">
        <v>0</v>
      </c>
      <c r="H22" s="16">
        <v>0</v>
      </c>
      <c r="I22" s="16">
        <v>0</v>
      </c>
      <c r="J22" s="16">
        <v>0</v>
      </c>
      <c r="K22" s="22"/>
      <c r="L22" s="40"/>
      <c r="M22" s="26"/>
      <c r="N22" s="26"/>
      <c r="O22" s="24"/>
    </row>
    <row r="23" spans="1:15" x14ac:dyDescent="0.3">
      <c r="A23" s="4" t="s">
        <v>38</v>
      </c>
      <c r="B23" s="55" t="s">
        <v>44</v>
      </c>
      <c r="C23" s="55"/>
      <c r="D23" s="55"/>
      <c r="E23" s="55"/>
      <c r="F23" s="55"/>
      <c r="G23" s="17">
        <f>G24+G25+G26</f>
        <v>90.384</v>
      </c>
      <c r="H23" s="17">
        <f t="shared" ref="H23:J23" si="3">H24+H25+H26</f>
        <v>1.82</v>
      </c>
      <c r="I23" s="17">
        <f t="shared" si="3"/>
        <v>1.82</v>
      </c>
      <c r="J23" s="17">
        <f t="shared" si="3"/>
        <v>1.82</v>
      </c>
      <c r="K23" s="22"/>
      <c r="L23" s="40"/>
      <c r="M23" s="26"/>
      <c r="N23" s="26"/>
      <c r="O23" s="24"/>
    </row>
    <row r="24" spans="1:15" x14ac:dyDescent="0.3">
      <c r="A24" s="4" t="s">
        <v>39</v>
      </c>
      <c r="B24" s="48" t="s">
        <v>14</v>
      </c>
      <c r="C24" s="48"/>
      <c r="D24" s="48"/>
      <c r="E24" s="48"/>
      <c r="F24" s="48"/>
      <c r="G24" s="16">
        <v>37.655000000000001</v>
      </c>
      <c r="H24" s="16">
        <v>0.76</v>
      </c>
      <c r="I24" s="16">
        <v>0.76</v>
      </c>
      <c r="J24" s="16">
        <v>0.76</v>
      </c>
      <c r="K24" s="22"/>
      <c r="L24" s="40"/>
      <c r="M24" s="26"/>
      <c r="N24" s="26"/>
      <c r="O24" s="24"/>
    </row>
    <row r="25" spans="1:15" x14ac:dyDescent="0.3">
      <c r="A25" s="4" t="s">
        <v>40</v>
      </c>
      <c r="B25" s="48" t="s">
        <v>12</v>
      </c>
      <c r="C25" s="48"/>
      <c r="D25" s="48"/>
      <c r="E25" s="48"/>
      <c r="F25" s="48"/>
      <c r="G25" s="16">
        <v>8.1639999999999997</v>
      </c>
      <c r="H25" s="16">
        <v>0.16</v>
      </c>
      <c r="I25" s="16">
        <v>0.16</v>
      </c>
      <c r="J25" s="16">
        <v>0.16</v>
      </c>
      <c r="K25" s="22"/>
      <c r="L25" s="40"/>
      <c r="M25" s="26"/>
      <c r="N25" s="26"/>
      <c r="O25" s="24"/>
    </row>
    <row r="26" spans="1:15" x14ac:dyDescent="0.3">
      <c r="A26" s="4" t="s">
        <v>41</v>
      </c>
      <c r="B26" s="48" t="s">
        <v>15</v>
      </c>
      <c r="C26" s="48"/>
      <c r="D26" s="48"/>
      <c r="E26" s="48"/>
      <c r="F26" s="48"/>
      <c r="G26" s="16">
        <v>44.564999999999998</v>
      </c>
      <c r="H26" s="16">
        <v>0.9</v>
      </c>
      <c r="I26" s="16">
        <v>0.9</v>
      </c>
      <c r="J26" s="16">
        <v>0.9</v>
      </c>
      <c r="K26" s="22"/>
      <c r="L26" s="40"/>
      <c r="M26" s="26"/>
      <c r="N26" s="26"/>
      <c r="O26" s="24"/>
    </row>
    <row r="27" spans="1:15" x14ac:dyDescent="0.3">
      <c r="A27" s="4">
        <v>2</v>
      </c>
      <c r="B27" s="55" t="s">
        <v>16</v>
      </c>
      <c r="C27" s="55"/>
      <c r="D27" s="55"/>
      <c r="E27" s="55"/>
      <c r="F27" s="55"/>
      <c r="G27" s="17">
        <f>G28+G29+G30</f>
        <v>116.40299999999999</v>
      </c>
      <c r="H27" s="17">
        <f t="shared" ref="H27:J27" si="4">H28+H29+H30</f>
        <v>2.34</v>
      </c>
      <c r="I27" s="17">
        <f t="shared" si="4"/>
        <v>2.34</v>
      </c>
      <c r="J27" s="17">
        <f t="shared" si="4"/>
        <v>2.34</v>
      </c>
      <c r="K27" s="22"/>
      <c r="L27" s="40"/>
      <c r="M27" s="26"/>
      <c r="N27" s="26"/>
      <c r="O27" s="24"/>
    </row>
    <row r="28" spans="1:15" x14ac:dyDescent="0.3">
      <c r="A28" s="4" t="s">
        <v>42</v>
      </c>
      <c r="B28" s="48" t="s">
        <v>17</v>
      </c>
      <c r="C28" s="48"/>
      <c r="D28" s="48"/>
      <c r="E28" s="48"/>
      <c r="F28" s="48"/>
      <c r="G28" s="16">
        <v>90.2</v>
      </c>
      <c r="H28" s="16">
        <v>1.82</v>
      </c>
      <c r="I28" s="16">
        <v>1.82</v>
      </c>
      <c r="J28" s="16">
        <v>1.82</v>
      </c>
      <c r="K28" s="22"/>
      <c r="L28" s="40"/>
      <c r="M28" s="26"/>
      <c r="N28" s="26"/>
      <c r="O28" s="24"/>
    </row>
    <row r="29" spans="1:15" x14ac:dyDescent="0.3">
      <c r="A29" s="4" t="s">
        <v>43</v>
      </c>
      <c r="B29" s="48" t="s">
        <v>12</v>
      </c>
      <c r="C29" s="48"/>
      <c r="D29" s="48"/>
      <c r="E29" s="48"/>
      <c r="F29" s="48"/>
      <c r="G29" s="16">
        <v>19.555</v>
      </c>
      <c r="H29" s="16">
        <v>0.39</v>
      </c>
      <c r="I29" s="16">
        <v>0.39</v>
      </c>
      <c r="J29" s="16">
        <v>0.39</v>
      </c>
      <c r="K29" s="22"/>
      <c r="L29" s="40"/>
      <c r="M29" s="26"/>
      <c r="N29" s="26"/>
      <c r="O29" s="24"/>
    </row>
    <row r="30" spans="1:15" x14ac:dyDescent="0.3">
      <c r="A30" s="4" t="s">
        <v>18</v>
      </c>
      <c r="B30" s="48" t="s">
        <v>15</v>
      </c>
      <c r="C30" s="48"/>
      <c r="D30" s="48"/>
      <c r="E30" s="48"/>
      <c r="F30" s="48"/>
      <c r="G30" s="16">
        <v>6.6479999999999997</v>
      </c>
      <c r="H30" s="16">
        <v>0.13</v>
      </c>
      <c r="I30" s="16">
        <v>0.13</v>
      </c>
      <c r="J30" s="16">
        <v>0.13</v>
      </c>
      <c r="K30" s="22"/>
      <c r="L30" s="40"/>
      <c r="M30" s="26"/>
      <c r="N30" s="26"/>
      <c r="O30" s="24"/>
    </row>
    <row r="31" spans="1:15" x14ac:dyDescent="0.3">
      <c r="A31" s="4">
        <v>3</v>
      </c>
      <c r="B31" s="55" t="s">
        <v>19</v>
      </c>
      <c r="C31" s="55"/>
      <c r="D31" s="55"/>
      <c r="E31" s="55"/>
      <c r="F31" s="55"/>
      <c r="G31" s="16">
        <v>0</v>
      </c>
      <c r="H31" s="16"/>
      <c r="I31" s="18"/>
      <c r="J31" s="19"/>
      <c r="K31" s="22"/>
      <c r="L31" s="40"/>
      <c r="M31" s="26"/>
      <c r="N31" s="26"/>
      <c r="O31" s="24"/>
    </row>
    <row r="32" spans="1:15" ht="26.25" customHeight="1" x14ac:dyDescent="0.3">
      <c r="A32" s="4" t="s">
        <v>78</v>
      </c>
      <c r="B32" s="48" t="s">
        <v>20</v>
      </c>
      <c r="C32" s="48"/>
      <c r="D32" s="48"/>
      <c r="E32" s="48"/>
      <c r="F32" s="48"/>
      <c r="G32" s="16">
        <v>0</v>
      </c>
      <c r="H32" s="16"/>
      <c r="I32" s="18"/>
      <c r="J32" s="19"/>
      <c r="K32" s="22"/>
      <c r="L32" s="40"/>
      <c r="M32" s="26"/>
      <c r="N32" s="26"/>
      <c r="O32" s="24"/>
    </row>
    <row r="33" spans="1:15" x14ac:dyDescent="0.3">
      <c r="A33" s="4" t="s">
        <v>60</v>
      </c>
      <c r="B33" s="55" t="s">
        <v>21</v>
      </c>
      <c r="C33" s="55"/>
      <c r="D33" s="55"/>
      <c r="E33" s="55"/>
      <c r="F33" s="55"/>
      <c r="G33" s="17">
        <f>G12+G27+G31+G32</f>
        <v>15915.804000000002</v>
      </c>
      <c r="H33" s="17">
        <f t="shared" ref="H33:J33" si="5">H12+H27+H31+H32</f>
        <v>321.13</v>
      </c>
      <c r="I33" s="17">
        <f t="shared" si="5"/>
        <v>321.13</v>
      </c>
      <c r="J33" s="17">
        <f t="shared" si="5"/>
        <v>321.13</v>
      </c>
      <c r="K33" s="22"/>
      <c r="L33" s="40"/>
      <c r="M33" s="26"/>
      <c r="N33" s="26"/>
      <c r="O33" s="24"/>
    </row>
    <row r="34" spans="1:15" x14ac:dyDescent="0.3">
      <c r="A34" s="4" t="s">
        <v>61</v>
      </c>
      <c r="B34" s="59" t="s">
        <v>22</v>
      </c>
      <c r="C34" s="60"/>
      <c r="D34" s="60"/>
      <c r="E34" s="60"/>
      <c r="F34" s="10"/>
      <c r="G34" s="16"/>
      <c r="H34" s="16"/>
      <c r="I34" s="18"/>
      <c r="J34" s="19"/>
      <c r="K34" s="22"/>
      <c r="L34" s="40"/>
      <c r="M34" s="26"/>
      <c r="N34" s="26"/>
      <c r="O34" s="24"/>
    </row>
    <row r="35" spans="1:15" x14ac:dyDescent="0.3">
      <c r="A35" s="4" t="s">
        <v>63</v>
      </c>
      <c r="B35" s="48" t="s">
        <v>62</v>
      </c>
      <c r="C35" s="48"/>
      <c r="D35" s="48"/>
      <c r="E35" s="48"/>
      <c r="F35" s="48"/>
      <c r="G35" s="17"/>
      <c r="H35" s="17"/>
      <c r="I35" s="18"/>
      <c r="J35" s="19"/>
      <c r="K35" s="22"/>
      <c r="L35" s="40"/>
      <c r="M35" s="26"/>
      <c r="N35" s="26"/>
      <c r="O35" s="24"/>
    </row>
    <row r="36" spans="1:15" x14ac:dyDescent="0.3">
      <c r="A36" s="4" t="s">
        <v>64</v>
      </c>
      <c r="B36" s="55" t="s">
        <v>23</v>
      </c>
      <c r="C36" s="55"/>
      <c r="D36" s="55"/>
      <c r="E36" s="55"/>
      <c r="F36" s="55"/>
      <c r="G36" s="17">
        <f>G37+G38+G39</f>
        <v>136.36000000000001</v>
      </c>
      <c r="H36" s="17">
        <f t="shared" ref="H36:J36" si="6">H37+H38+H39</f>
        <v>2.75</v>
      </c>
      <c r="I36" s="17">
        <f t="shared" si="6"/>
        <v>2.75</v>
      </c>
      <c r="J36" s="17">
        <f t="shared" si="6"/>
        <v>2.75</v>
      </c>
      <c r="K36" s="22"/>
      <c r="L36" s="40"/>
      <c r="M36" s="26"/>
      <c r="N36" s="26"/>
      <c r="O36" s="24"/>
    </row>
    <row r="37" spans="1:15" x14ac:dyDescent="0.3">
      <c r="A37" s="4" t="s">
        <v>65</v>
      </c>
      <c r="B37" s="48" t="s">
        <v>24</v>
      </c>
      <c r="C37" s="48"/>
      <c r="D37" s="48"/>
      <c r="E37" s="48"/>
      <c r="F37" s="48"/>
      <c r="G37" s="16">
        <v>24.545000000000002</v>
      </c>
      <c r="H37" s="16">
        <v>0.5</v>
      </c>
      <c r="I37" s="16">
        <v>0.5</v>
      </c>
      <c r="J37" s="16">
        <v>0.5</v>
      </c>
      <c r="K37" s="22"/>
      <c r="L37" s="40"/>
      <c r="M37" s="26"/>
      <c r="N37" s="26"/>
      <c r="O37" s="24"/>
    </row>
    <row r="38" spans="1:15" x14ac:dyDescent="0.3">
      <c r="A38" s="4" t="s">
        <v>66</v>
      </c>
      <c r="B38" s="48" t="s">
        <v>25</v>
      </c>
      <c r="C38" s="48"/>
      <c r="D38" s="48"/>
      <c r="E38" s="48"/>
      <c r="F38" s="48"/>
      <c r="G38" s="16"/>
      <c r="H38" s="16"/>
      <c r="I38" s="16"/>
      <c r="J38" s="16"/>
      <c r="K38" s="22"/>
      <c r="L38" s="40"/>
      <c r="M38" s="26"/>
      <c r="N38" s="26"/>
      <c r="O38" s="24"/>
    </row>
    <row r="39" spans="1:15" x14ac:dyDescent="0.3">
      <c r="A39" s="4" t="s">
        <v>67</v>
      </c>
      <c r="B39" s="48" t="s">
        <v>89</v>
      </c>
      <c r="C39" s="48"/>
      <c r="D39" s="48"/>
      <c r="E39" s="48"/>
      <c r="F39" s="48"/>
      <c r="G39" s="16">
        <v>111.815</v>
      </c>
      <c r="H39" s="16">
        <v>2.25</v>
      </c>
      <c r="I39" s="16">
        <v>2.25</v>
      </c>
      <c r="J39" s="16">
        <v>2.25</v>
      </c>
      <c r="K39" s="22"/>
      <c r="L39" s="40"/>
      <c r="M39" s="26"/>
      <c r="N39" s="26"/>
      <c r="O39" s="24"/>
    </row>
    <row r="40" spans="1:15" ht="24.75" customHeight="1" x14ac:dyDescent="0.3">
      <c r="A40" s="4" t="s">
        <v>68</v>
      </c>
      <c r="B40" s="55" t="s">
        <v>79</v>
      </c>
      <c r="C40" s="55"/>
      <c r="D40" s="55"/>
      <c r="E40" s="55"/>
      <c r="F40" s="55"/>
      <c r="G40" s="17">
        <f>H40+I40+J40</f>
        <v>49562.490000000005</v>
      </c>
      <c r="H40" s="17">
        <v>33318.675999999999</v>
      </c>
      <c r="I40" s="21">
        <v>14119.609</v>
      </c>
      <c r="J40" s="21">
        <v>2124.2049999999999</v>
      </c>
      <c r="K40" s="22"/>
      <c r="L40" s="40"/>
      <c r="M40" s="26"/>
      <c r="N40" s="26"/>
      <c r="O40" s="24"/>
    </row>
    <row r="41" spans="1:15" x14ac:dyDescent="0.3">
      <c r="L41" s="41"/>
      <c r="M41" s="24"/>
      <c r="N41" s="24"/>
      <c r="O41" s="24"/>
    </row>
    <row r="42" spans="1:15" x14ac:dyDescent="0.3">
      <c r="A42" s="31"/>
      <c r="B42" s="31"/>
      <c r="C42" s="31"/>
      <c r="D42" s="31"/>
      <c r="E42" s="31"/>
      <c r="F42" s="31"/>
      <c r="G42" s="31"/>
      <c r="H42" s="31"/>
      <c r="I42" s="62"/>
      <c r="J42" s="62"/>
      <c r="L42" s="41"/>
      <c r="M42" s="24"/>
      <c r="N42" s="24"/>
      <c r="O42" s="24"/>
    </row>
    <row r="43" spans="1:15" x14ac:dyDescent="0.3">
      <c r="A43" s="61" t="s">
        <v>93</v>
      </c>
      <c r="B43" s="61"/>
      <c r="C43" s="61"/>
      <c r="D43" s="61"/>
      <c r="E43" s="61"/>
      <c r="F43" s="61"/>
      <c r="G43" s="7"/>
      <c r="H43" s="7"/>
      <c r="I43" s="58" t="s">
        <v>94</v>
      </c>
      <c r="J43" s="58"/>
      <c r="L43" s="38"/>
    </row>
  </sheetData>
  <mergeCells count="44">
    <mergeCell ref="H1:J1"/>
    <mergeCell ref="H2:J2"/>
    <mergeCell ref="H3:J3"/>
    <mergeCell ref="H4:J4"/>
    <mergeCell ref="A5:J5"/>
    <mergeCell ref="A7:A8"/>
    <mergeCell ref="B7:F8"/>
    <mergeCell ref="G7:G8"/>
    <mergeCell ref="H7:J7"/>
    <mergeCell ref="B9:F9"/>
    <mergeCell ref="B10:E10"/>
    <mergeCell ref="B11:J11"/>
    <mergeCell ref="B12:F12"/>
    <mergeCell ref="B13:F13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37:F37"/>
    <mergeCell ref="B26:F26"/>
    <mergeCell ref="B27:F27"/>
    <mergeCell ref="B28:F28"/>
    <mergeCell ref="B29:F29"/>
    <mergeCell ref="B30:F30"/>
    <mergeCell ref="B31:F31"/>
    <mergeCell ref="B32:F32"/>
    <mergeCell ref="B33:F33"/>
    <mergeCell ref="B34:E34"/>
    <mergeCell ref="B35:F35"/>
    <mergeCell ref="B36:F36"/>
    <mergeCell ref="A43:F43"/>
    <mergeCell ref="I43:J43"/>
    <mergeCell ref="B38:F38"/>
    <mergeCell ref="B39:F39"/>
    <mergeCell ref="B40:F40"/>
    <mergeCell ref="I42:J4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3"/>
  <sheetViews>
    <sheetView tabSelected="1" zoomScale="120" zoomScaleNormal="120" workbookViewId="0">
      <selection activeCell="G12" sqref="G12"/>
    </sheetView>
  </sheetViews>
  <sheetFormatPr defaultRowHeight="14.4" x14ac:dyDescent="0.3"/>
  <cols>
    <col min="1" max="1" width="3.88671875" customWidth="1"/>
    <col min="5" max="5" width="7.5546875" customWidth="1"/>
    <col min="6" max="6" width="1.88671875" hidden="1" customWidth="1"/>
    <col min="7" max="7" width="11.88671875" customWidth="1"/>
    <col min="8" max="8" width="10" customWidth="1"/>
    <col min="9" max="9" width="12.33203125" customWidth="1"/>
    <col min="10" max="10" width="12" customWidth="1"/>
    <col min="12" max="13" width="11.88671875" bestFit="1" customWidth="1"/>
    <col min="14" max="14" width="10.88671875" bestFit="1" customWidth="1"/>
  </cols>
  <sheetData>
    <row r="1" spans="1:16" x14ac:dyDescent="0.3">
      <c r="A1" s="44"/>
      <c r="B1" s="44"/>
      <c r="C1" s="44"/>
      <c r="D1" s="44"/>
      <c r="E1" s="44"/>
      <c r="F1" s="44"/>
      <c r="G1" s="44"/>
      <c r="H1" s="46" t="s">
        <v>98</v>
      </c>
      <c r="I1" s="46"/>
      <c r="J1" s="46"/>
    </row>
    <row r="2" spans="1:16" x14ac:dyDescent="0.3">
      <c r="A2" s="43"/>
      <c r="B2" s="43"/>
      <c r="C2" s="43"/>
      <c r="D2" s="43"/>
      <c r="E2" s="43"/>
      <c r="F2" s="43"/>
      <c r="G2" s="43"/>
      <c r="H2" s="45" t="s">
        <v>99</v>
      </c>
      <c r="I2" s="45"/>
      <c r="J2" s="45"/>
    </row>
    <row r="3" spans="1:16" x14ac:dyDescent="0.3">
      <c r="A3" s="43"/>
      <c r="B3" s="43"/>
      <c r="C3" s="43"/>
      <c r="D3" s="43"/>
      <c r="E3" s="43"/>
      <c r="F3" s="43"/>
      <c r="G3" s="43"/>
      <c r="H3" s="45" t="s">
        <v>90</v>
      </c>
      <c r="I3" s="45"/>
      <c r="J3" s="45"/>
    </row>
    <row r="4" spans="1:16" x14ac:dyDescent="0.3">
      <c r="A4" s="43"/>
      <c r="B4" s="43"/>
      <c r="C4" s="43"/>
      <c r="D4" s="43"/>
      <c r="E4" s="43"/>
      <c r="F4" s="43"/>
      <c r="G4" s="43"/>
      <c r="H4" s="45" t="s">
        <v>100</v>
      </c>
      <c r="I4" s="45"/>
      <c r="J4" s="45"/>
    </row>
    <row r="5" spans="1:16" x14ac:dyDescent="0.3">
      <c r="A5" s="53" t="s">
        <v>46</v>
      </c>
      <c r="B5" s="53"/>
      <c r="C5" s="53"/>
      <c r="D5" s="53"/>
      <c r="E5" s="53"/>
      <c r="F5" s="53"/>
      <c r="G5" s="53"/>
      <c r="H5" s="53"/>
      <c r="I5" s="53"/>
      <c r="J5" s="53"/>
    </row>
    <row r="6" spans="1:16" x14ac:dyDescent="0.3">
      <c r="A6" s="3"/>
      <c r="B6" s="3"/>
      <c r="C6" s="3"/>
      <c r="D6" s="3"/>
      <c r="E6" s="3"/>
      <c r="F6" s="3"/>
      <c r="G6" s="3"/>
      <c r="H6" s="3"/>
      <c r="I6" s="3"/>
      <c r="J6" s="3" t="s">
        <v>0</v>
      </c>
    </row>
    <row r="7" spans="1:16" ht="9" customHeight="1" x14ac:dyDescent="0.3">
      <c r="A7" s="63" t="s">
        <v>1</v>
      </c>
      <c r="B7" s="56" t="s">
        <v>2</v>
      </c>
      <c r="C7" s="56"/>
      <c r="D7" s="56"/>
      <c r="E7" s="56"/>
      <c r="F7" s="56"/>
      <c r="G7" s="56" t="s">
        <v>58</v>
      </c>
      <c r="H7" s="64" t="s">
        <v>87</v>
      </c>
      <c r="I7" s="65"/>
      <c r="J7" s="66"/>
    </row>
    <row r="8" spans="1:16" ht="34.5" customHeight="1" x14ac:dyDescent="0.3">
      <c r="A8" s="63"/>
      <c r="B8" s="56"/>
      <c r="C8" s="56"/>
      <c r="D8" s="56"/>
      <c r="E8" s="56"/>
      <c r="F8" s="56"/>
      <c r="G8" s="56"/>
      <c r="H8" s="5" t="s">
        <v>48</v>
      </c>
      <c r="I8" s="8" t="s">
        <v>88</v>
      </c>
      <c r="J8" s="6" t="s">
        <v>49</v>
      </c>
      <c r="K8" s="2"/>
      <c r="L8" s="2"/>
      <c r="M8" s="2"/>
      <c r="N8" s="2"/>
      <c r="O8" s="2"/>
      <c r="P8" s="2"/>
    </row>
    <row r="9" spans="1:16" ht="8.25" customHeight="1" x14ac:dyDescent="0.3">
      <c r="A9" s="14">
        <v>1</v>
      </c>
      <c r="B9" s="57">
        <v>2</v>
      </c>
      <c r="C9" s="57"/>
      <c r="D9" s="57"/>
      <c r="E9" s="57"/>
      <c r="F9" s="57"/>
      <c r="G9" s="15">
        <v>3</v>
      </c>
      <c r="H9" s="15">
        <v>4</v>
      </c>
      <c r="I9" s="15">
        <v>5</v>
      </c>
      <c r="J9" s="15">
        <v>6</v>
      </c>
    </row>
    <row r="10" spans="1:16" x14ac:dyDescent="0.3">
      <c r="A10" s="13" t="s">
        <v>52</v>
      </c>
      <c r="B10" s="52" t="s">
        <v>80</v>
      </c>
      <c r="C10" s="52"/>
      <c r="D10" s="52"/>
      <c r="E10" s="52"/>
      <c r="F10" s="11"/>
      <c r="G10" s="12">
        <f>G33+G36</f>
        <v>1578.5500000000002</v>
      </c>
      <c r="H10" s="12">
        <v>31.85</v>
      </c>
      <c r="I10" s="12">
        <v>31.85</v>
      </c>
      <c r="J10" s="12">
        <v>31.85</v>
      </c>
    </row>
    <row r="11" spans="1:16" x14ac:dyDescent="0.3">
      <c r="A11" s="13" t="s">
        <v>57</v>
      </c>
      <c r="B11" s="49" t="s">
        <v>81</v>
      </c>
      <c r="C11" s="50"/>
      <c r="D11" s="50"/>
      <c r="E11" s="50"/>
      <c r="F11" s="50"/>
      <c r="G11" s="50"/>
      <c r="H11" s="50"/>
      <c r="I11" s="50"/>
      <c r="J11" s="51"/>
    </row>
    <row r="12" spans="1:16" ht="24" customHeight="1" x14ac:dyDescent="0.3">
      <c r="A12" s="4">
        <v>1</v>
      </c>
      <c r="B12" s="55" t="s">
        <v>82</v>
      </c>
      <c r="C12" s="55"/>
      <c r="D12" s="55"/>
      <c r="E12" s="55"/>
      <c r="F12" s="55"/>
      <c r="G12" s="17">
        <f>G13+G18+G19+G23</f>
        <v>1442.123</v>
      </c>
      <c r="H12" s="17">
        <f>H13+H18+H19+H23</f>
        <v>29.099999999999998</v>
      </c>
      <c r="I12" s="17">
        <v>29.1</v>
      </c>
      <c r="J12" s="17">
        <v>29.1</v>
      </c>
      <c r="K12" s="22"/>
      <c r="L12" s="38"/>
    </row>
    <row r="13" spans="1:16" x14ac:dyDescent="0.3">
      <c r="A13" s="4" t="s">
        <v>27</v>
      </c>
      <c r="B13" s="55" t="s">
        <v>4</v>
      </c>
      <c r="C13" s="55"/>
      <c r="D13" s="55"/>
      <c r="E13" s="55"/>
      <c r="F13" s="55"/>
      <c r="G13" s="17">
        <f>G14+G15+G16+G17</f>
        <v>26.307000000000002</v>
      </c>
      <c r="H13" s="17">
        <f>H14+H16+H17</f>
        <v>0.53</v>
      </c>
      <c r="I13" s="17">
        <v>0.53</v>
      </c>
      <c r="J13" s="17">
        <v>0.53</v>
      </c>
      <c r="K13" s="22"/>
      <c r="L13" s="38"/>
    </row>
    <row r="14" spans="1:16" x14ac:dyDescent="0.3">
      <c r="A14" s="4" t="s">
        <v>28</v>
      </c>
      <c r="B14" s="48" t="s">
        <v>6</v>
      </c>
      <c r="C14" s="48"/>
      <c r="D14" s="48"/>
      <c r="E14" s="48"/>
      <c r="F14" s="48"/>
      <c r="G14" s="16">
        <v>12.366</v>
      </c>
      <c r="H14" s="16">
        <v>0.25</v>
      </c>
      <c r="I14" s="32">
        <v>0.25</v>
      </c>
      <c r="J14" s="32">
        <v>0.25</v>
      </c>
      <c r="K14" s="22"/>
      <c r="L14" s="42"/>
      <c r="M14" s="25"/>
      <c r="N14" s="25"/>
    </row>
    <row r="15" spans="1:16" ht="21" customHeight="1" x14ac:dyDescent="0.3">
      <c r="A15" s="4" t="s">
        <v>29</v>
      </c>
      <c r="B15" s="48" t="s">
        <v>47</v>
      </c>
      <c r="C15" s="48"/>
      <c r="D15" s="48"/>
      <c r="E15" s="48"/>
      <c r="F15" s="48"/>
      <c r="G15" s="16"/>
      <c r="H15" s="16"/>
      <c r="I15" s="16"/>
      <c r="J15" s="16"/>
      <c r="K15" s="22"/>
      <c r="L15" s="42"/>
      <c r="M15" s="25"/>
      <c r="N15" s="25"/>
    </row>
    <row r="16" spans="1:16" ht="18.75" customHeight="1" x14ac:dyDescent="0.3">
      <c r="A16" s="4" t="s">
        <v>30</v>
      </c>
      <c r="B16" s="48" t="s">
        <v>7</v>
      </c>
      <c r="C16" s="48"/>
      <c r="D16" s="48"/>
      <c r="E16" s="48"/>
      <c r="F16" s="48"/>
      <c r="G16" s="16">
        <v>2.5129999999999999</v>
      </c>
      <c r="H16" s="16">
        <v>0.05</v>
      </c>
      <c r="I16" s="16">
        <v>0.05</v>
      </c>
      <c r="J16" s="16">
        <v>0.05</v>
      </c>
      <c r="K16" s="22"/>
      <c r="L16" s="42"/>
      <c r="M16" s="25"/>
      <c r="N16" s="25"/>
    </row>
    <row r="17" spans="1:14" ht="18.75" customHeight="1" x14ac:dyDescent="0.3">
      <c r="A17" s="4" t="s">
        <v>31</v>
      </c>
      <c r="B17" s="48" t="s">
        <v>8</v>
      </c>
      <c r="C17" s="48"/>
      <c r="D17" s="48"/>
      <c r="E17" s="48"/>
      <c r="F17" s="48"/>
      <c r="G17" s="16">
        <v>11.428000000000001</v>
      </c>
      <c r="H17" s="16">
        <v>0.23</v>
      </c>
      <c r="I17" s="16">
        <v>0.23</v>
      </c>
      <c r="J17" s="16">
        <v>0.23</v>
      </c>
      <c r="K17" s="22"/>
      <c r="L17" s="42"/>
      <c r="M17" s="25"/>
      <c r="N17" s="25"/>
    </row>
    <row r="18" spans="1:14" x14ac:dyDescent="0.3">
      <c r="A18" s="4" t="s">
        <v>33</v>
      </c>
      <c r="B18" s="55" t="s">
        <v>9</v>
      </c>
      <c r="C18" s="55"/>
      <c r="D18" s="55"/>
      <c r="E18" s="55"/>
      <c r="F18" s="55"/>
      <c r="G18" s="17">
        <v>1119.212</v>
      </c>
      <c r="H18" s="17">
        <v>22.58</v>
      </c>
      <c r="I18" s="17">
        <v>22.58</v>
      </c>
      <c r="J18" s="17">
        <v>22.58</v>
      </c>
      <c r="K18" s="22"/>
      <c r="L18" s="42"/>
      <c r="M18" s="25"/>
      <c r="N18" s="25"/>
    </row>
    <row r="19" spans="1:14" x14ac:dyDescent="0.3">
      <c r="A19" s="4" t="s">
        <v>34</v>
      </c>
      <c r="B19" s="55" t="s">
        <v>10</v>
      </c>
      <c r="C19" s="55"/>
      <c r="D19" s="55"/>
      <c r="E19" s="55"/>
      <c r="F19" s="55"/>
      <c r="G19" s="17">
        <f>G20+G21+G22</f>
        <v>247.68100000000001</v>
      </c>
      <c r="H19" s="17">
        <f t="shared" ref="H19:J19" si="0">H20+H21+H22</f>
        <v>5</v>
      </c>
      <c r="I19" s="17">
        <f t="shared" si="0"/>
        <v>5</v>
      </c>
      <c r="J19" s="17">
        <f t="shared" si="0"/>
        <v>5</v>
      </c>
      <c r="K19" s="22"/>
      <c r="L19" s="42"/>
      <c r="M19" s="25"/>
      <c r="N19" s="25"/>
    </row>
    <row r="20" spans="1:14" x14ac:dyDescent="0.3">
      <c r="A20" s="4" t="s">
        <v>35</v>
      </c>
      <c r="B20" s="48" t="s">
        <v>11</v>
      </c>
      <c r="C20" s="48"/>
      <c r="D20" s="48"/>
      <c r="E20" s="48"/>
      <c r="F20" s="48"/>
      <c r="G20" s="16">
        <v>4.4359999999999999</v>
      </c>
      <c r="H20" s="16">
        <v>0.09</v>
      </c>
      <c r="I20" s="16">
        <v>0.09</v>
      </c>
      <c r="J20" s="16">
        <v>0.09</v>
      </c>
      <c r="K20" s="22"/>
      <c r="L20" s="42"/>
      <c r="M20" s="25"/>
      <c r="N20" s="25"/>
    </row>
    <row r="21" spans="1:14" x14ac:dyDescent="0.3">
      <c r="A21" s="4" t="s">
        <v>36</v>
      </c>
      <c r="B21" s="48" t="s">
        <v>12</v>
      </c>
      <c r="C21" s="48"/>
      <c r="D21" s="48"/>
      <c r="E21" s="48"/>
      <c r="F21" s="48"/>
      <c r="G21" s="16">
        <v>242.64500000000001</v>
      </c>
      <c r="H21" s="16">
        <v>4.9000000000000004</v>
      </c>
      <c r="I21" s="16">
        <v>4.9000000000000004</v>
      </c>
      <c r="J21" s="16">
        <v>4.9000000000000004</v>
      </c>
      <c r="K21" s="22"/>
      <c r="L21" s="42"/>
      <c r="M21" s="25"/>
      <c r="N21" s="25"/>
    </row>
    <row r="22" spans="1:14" x14ac:dyDescent="0.3">
      <c r="A22" s="4" t="s">
        <v>37</v>
      </c>
      <c r="B22" s="48" t="s">
        <v>13</v>
      </c>
      <c r="C22" s="48"/>
      <c r="D22" s="48"/>
      <c r="E22" s="48"/>
      <c r="F22" s="48"/>
      <c r="G22" s="16">
        <v>0.6</v>
      </c>
      <c r="H22" s="16">
        <v>0.01</v>
      </c>
      <c r="I22" s="16">
        <v>0.01</v>
      </c>
      <c r="J22" s="16">
        <v>0.01</v>
      </c>
      <c r="K22" s="22"/>
      <c r="L22" s="42"/>
      <c r="M22" s="25"/>
      <c r="N22" s="25"/>
    </row>
    <row r="23" spans="1:14" x14ac:dyDescent="0.3">
      <c r="A23" s="4" t="s">
        <v>38</v>
      </c>
      <c r="B23" s="55" t="s">
        <v>44</v>
      </c>
      <c r="C23" s="55"/>
      <c r="D23" s="55"/>
      <c r="E23" s="55"/>
      <c r="F23" s="55"/>
      <c r="G23" s="17">
        <f>G24+G25+G26</f>
        <v>48.923000000000002</v>
      </c>
      <c r="H23" s="17">
        <f t="shared" ref="H23:J23" si="1">H24+H25+H26</f>
        <v>0.99</v>
      </c>
      <c r="I23" s="17">
        <f t="shared" si="1"/>
        <v>0.99</v>
      </c>
      <c r="J23" s="17">
        <f t="shared" si="1"/>
        <v>0.99</v>
      </c>
      <c r="K23" s="22"/>
      <c r="L23" s="42"/>
      <c r="M23" s="25"/>
      <c r="N23" s="25"/>
    </row>
    <row r="24" spans="1:14" x14ac:dyDescent="0.3">
      <c r="A24" s="4" t="s">
        <v>39</v>
      </c>
      <c r="B24" s="48" t="s">
        <v>14</v>
      </c>
      <c r="C24" s="48"/>
      <c r="D24" s="48"/>
      <c r="E24" s="48"/>
      <c r="F24" s="48"/>
      <c r="G24" s="16">
        <v>20.382000000000001</v>
      </c>
      <c r="H24" s="16">
        <v>0.41</v>
      </c>
      <c r="I24" s="16">
        <v>0.41</v>
      </c>
      <c r="J24" s="16">
        <v>0.41</v>
      </c>
      <c r="K24" s="22"/>
      <c r="L24" s="42"/>
      <c r="M24" s="25"/>
      <c r="N24" s="25"/>
    </row>
    <row r="25" spans="1:14" x14ac:dyDescent="0.3">
      <c r="A25" s="4" t="s">
        <v>40</v>
      </c>
      <c r="B25" s="48" t="s">
        <v>12</v>
      </c>
      <c r="C25" s="48"/>
      <c r="D25" s="48"/>
      <c r="E25" s="48"/>
      <c r="F25" s="48"/>
      <c r="G25" s="16">
        <v>4.4180000000000001</v>
      </c>
      <c r="H25" s="16">
        <v>0.09</v>
      </c>
      <c r="I25" s="16">
        <v>0.09</v>
      </c>
      <c r="J25" s="16">
        <v>0.09</v>
      </c>
      <c r="K25" s="22"/>
      <c r="L25" s="42"/>
      <c r="M25" s="25"/>
      <c r="N25" s="25"/>
    </row>
    <row r="26" spans="1:14" x14ac:dyDescent="0.3">
      <c r="A26" s="4" t="s">
        <v>41</v>
      </c>
      <c r="B26" s="48" t="s">
        <v>15</v>
      </c>
      <c r="C26" s="48"/>
      <c r="D26" s="48"/>
      <c r="E26" s="48"/>
      <c r="F26" s="48"/>
      <c r="G26" s="16">
        <v>24.123000000000001</v>
      </c>
      <c r="H26" s="16">
        <v>0.49</v>
      </c>
      <c r="I26" s="16">
        <v>0.49</v>
      </c>
      <c r="J26" s="16">
        <v>0.49</v>
      </c>
      <c r="K26" s="22"/>
      <c r="L26" s="42"/>
      <c r="M26" s="25"/>
      <c r="N26" s="25"/>
    </row>
    <row r="27" spans="1:14" x14ac:dyDescent="0.3">
      <c r="A27" s="4">
        <v>2</v>
      </c>
      <c r="B27" s="55" t="s">
        <v>16</v>
      </c>
      <c r="C27" s="55"/>
      <c r="D27" s="55"/>
      <c r="E27" s="55"/>
      <c r="F27" s="55"/>
      <c r="G27" s="17">
        <f>G28+G29+G30</f>
        <v>63.006</v>
      </c>
      <c r="H27" s="17">
        <f t="shared" ref="H27:J27" si="2">H28+H29+H30</f>
        <v>1.27</v>
      </c>
      <c r="I27" s="17">
        <f t="shared" si="2"/>
        <v>1.27</v>
      </c>
      <c r="J27" s="17">
        <f t="shared" si="2"/>
        <v>1.27</v>
      </c>
      <c r="K27" s="22"/>
      <c r="L27" s="42"/>
      <c r="M27" s="25"/>
      <c r="N27" s="25"/>
    </row>
    <row r="28" spans="1:14" x14ac:dyDescent="0.3">
      <c r="A28" s="4" t="s">
        <v>42</v>
      </c>
      <c r="B28" s="48" t="s">
        <v>17</v>
      </c>
      <c r="C28" s="48"/>
      <c r="D28" s="48"/>
      <c r="E28" s="48"/>
      <c r="F28" s="48"/>
      <c r="G28" s="16">
        <v>48.823</v>
      </c>
      <c r="H28" s="16">
        <v>0.99</v>
      </c>
      <c r="I28" s="16">
        <v>0.99</v>
      </c>
      <c r="J28" s="16">
        <v>0.99</v>
      </c>
      <c r="K28" s="22"/>
      <c r="L28" s="42"/>
      <c r="M28" s="25"/>
      <c r="N28" s="25"/>
    </row>
    <row r="29" spans="1:14" x14ac:dyDescent="0.3">
      <c r="A29" s="4" t="s">
        <v>43</v>
      </c>
      <c r="B29" s="48" t="s">
        <v>12</v>
      </c>
      <c r="C29" s="48"/>
      <c r="D29" s="48"/>
      <c r="E29" s="48"/>
      <c r="F29" s="48"/>
      <c r="G29" s="16">
        <v>10.585000000000001</v>
      </c>
      <c r="H29" s="16">
        <v>0.21</v>
      </c>
      <c r="I29" s="16">
        <v>0.21</v>
      </c>
      <c r="J29" s="16">
        <v>0.21</v>
      </c>
      <c r="K29" s="22"/>
      <c r="L29" s="42"/>
      <c r="M29" s="25"/>
      <c r="N29" s="25"/>
    </row>
    <row r="30" spans="1:14" x14ac:dyDescent="0.3">
      <c r="A30" s="4" t="s">
        <v>18</v>
      </c>
      <c r="B30" s="48" t="s">
        <v>15</v>
      </c>
      <c r="C30" s="48"/>
      <c r="D30" s="48"/>
      <c r="E30" s="48"/>
      <c r="F30" s="48"/>
      <c r="G30" s="16">
        <v>3.5979999999999999</v>
      </c>
      <c r="H30" s="16">
        <v>7.0000000000000007E-2</v>
      </c>
      <c r="I30" s="16">
        <v>7.0000000000000007E-2</v>
      </c>
      <c r="J30" s="16">
        <v>7.0000000000000007E-2</v>
      </c>
      <c r="K30" s="22"/>
      <c r="L30" s="42"/>
      <c r="M30" s="25"/>
      <c r="N30" s="25"/>
    </row>
    <row r="31" spans="1:14" x14ac:dyDescent="0.3">
      <c r="A31" s="4">
        <v>3</v>
      </c>
      <c r="B31" s="55" t="s">
        <v>19</v>
      </c>
      <c r="C31" s="55"/>
      <c r="D31" s="55"/>
      <c r="E31" s="55"/>
      <c r="F31" s="55"/>
      <c r="G31" s="16"/>
      <c r="H31" s="16"/>
      <c r="I31" s="18"/>
      <c r="J31" s="19"/>
      <c r="K31" s="22"/>
      <c r="L31" s="42"/>
      <c r="M31" s="25"/>
      <c r="N31" s="25"/>
    </row>
    <row r="32" spans="1:14" ht="13.5" customHeight="1" x14ac:dyDescent="0.3">
      <c r="A32" s="4" t="s">
        <v>78</v>
      </c>
      <c r="B32" s="48" t="s">
        <v>84</v>
      </c>
      <c r="C32" s="48"/>
      <c r="D32" s="48"/>
      <c r="E32" s="48"/>
      <c r="F32" s="48"/>
      <c r="G32" s="16"/>
      <c r="H32" s="16"/>
      <c r="I32" s="18"/>
      <c r="J32" s="19"/>
      <c r="K32" s="22"/>
      <c r="L32" s="42"/>
      <c r="M32" s="25"/>
      <c r="N32" s="25"/>
    </row>
    <row r="33" spans="1:14" x14ac:dyDescent="0.3">
      <c r="A33" s="4" t="s">
        <v>60</v>
      </c>
      <c r="B33" s="55" t="s">
        <v>21</v>
      </c>
      <c r="C33" s="55"/>
      <c r="D33" s="55"/>
      <c r="E33" s="55"/>
      <c r="F33" s="55"/>
      <c r="G33" s="17">
        <f>G32+G31+G27+G12</f>
        <v>1505.1290000000001</v>
      </c>
      <c r="H33" s="17">
        <f t="shared" ref="H33" si="3">H32+H31+H27+H12</f>
        <v>30.369999999999997</v>
      </c>
      <c r="I33" s="17">
        <v>30.37</v>
      </c>
      <c r="J33" s="17">
        <v>30.37</v>
      </c>
      <c r="K33" s="22"/>
      <c r="L33" s="42"/>
      <c r="M33" s="25"/>
      <c r="N33" s="25"/>
    </row>
    <row r="34" spans="1:14" x14ac:dyDescent="0.3">
      <c r="A34" s="4" t="s">
        <v>61</v>
      </c>
      <c r="B34" s="59" t="s">
        <v>22</v>
      </c>
      <c r="C34" s="60"/>
      <c r="D34" s="60"/>
      <c r="E34" s="60"/>
      <c r="F34" s="10"/>
      <c r="G34" s="16"/>
      <c r="H34" s="16"/>
      <c r="I34" s="18"/>
      <c r="J34" s="19"/>
      <c r="K34" s="22"/>
      <c r="L34" s="42"/>
      <c r="M34" s="25"/>
      <c r="N34" s="25"/>
    </row>
    <row r="35" spans="1:14" x14ac:dyDescent="0.3">
      <c r="A35" s="4" t="s">
        <v>63</v>
      </c>
      <c r="B35" s="48" t="s">
        <v>62</v>
      </c>
      <c r="C35" s="48"/>
      <c r="D35" s="48"/>
      <c r="E35" s="48"/>
      <c r="F35" s="48"/>
      <c r="G35" s="17"/>
      <c r="H35" s="17"/>
      <c r="I35" s="18"/>
      <c r="J35" s="19"/>
      <c r="K35" s="22"/>
      <c r="L35" s="42"/>
      <c r="M35" s="25"/>
      <c r="N35" s="25"/>
    </row>
    <row r="36" spans="1:14" x14ac:dyDescent="0.3">
      <c r="A36" s="4" t="s">
        <v>64</v>
      </c>
      <c r="B36" s="55" t="s">
        <v>23</v>
      </c>
      <c r="C36" s="55"/>
      <c r="D36" s="55"/>
      <c r="E36" s="55"/>
      <c r="F36" s="55"/>
      <c r="G36" s="17">
        <f>G37+G38+G39</f>
        <v>73.420999999999992</v>
      </c>
      <c r="H36" s="17">
        <f t="shared" ref="H36:J36" si="4">H37+H38+H39</f>
        <v>1.48</v>
      </c>
      <c r="I36" s="17">
        <f t="shared" si="4"/>
        <v>1.48</v>
      </c>
      <c r="J36" s="17">
        <f t="shared" si="4"/>
        <v>1.48</v>
      </c>
      <c r="K36" s="22"/>
      <c r="L36" s="42"/>
      <c r="M36" s="25"/>
      <c r="N36" s="25"/>
    </row>
    <row r="37" spans="1:14" x14ac:dyDescent="0.3">
      <c r="A37" s="4" t="s">
        <v>65</v>
      </c>
      <c r="B37" s="48" t="s">
        <v>24</v>
      </c>
      <c r="C37" s="48"/>
      <c r="D37" s="48"/>
      <c r="E37" s="48"/>
      <c r="F37" s="48"/>
      <c r="G37" s="16">
        <v>13.215999999999999</v>
      </c>
      <c r="H37" s="16">
        <v>0.27</v>
      </c>
      <c r="I37" s="16">
        <v>0.27</v>
      </c>
      <c r="J37" s="16">
        <v>0.27</v>
      </c>
      <c r="K37" s="22"/>
      <c r="L37" s="42"/>
      <c r="M37" s="25"/>
      <c r="N37" s="25"/>
    </row>
    <row r="38" spans="1:14" x14ac:dyDescent="0.3">
      <c r="A38" s="4" t="s">
        <v>66</v>
      </c>
      <c r="B38" s="48" t="s">
        <v>25</v>
      </c>
      <c r="C38" s="48"/>
      <c r="D38" s="48"/>
      <c r="E38" s="48"/>
      <c r="F38" s="48"/>
      <c r="G38" s="16">
        <v>0</v>
      </c>
      <c r="H38" s="16"/>
      <c r="I38" s="16"/>
      <c r="J38" s="16"/>
      <c r="K38" s="22"/>
      <c r="L38" s="42"/>
      <c r="M38" s="25"/>
      <c r="N38" s="25"/>
    </row>
    <row r="39" spans="1:14" x14ac:dyDescent="0.3">
      <c r="A39" s="4" t="s">
        <v>67</v>
      </c>
      <c r="B39" s="48" t="s">
        <v>89</v>
      </c>
      <c r="C39" s="48"/>
      <c r="D39" s="48"/>
      <c r="E39" s="48"/>
      <c r="F39" s="48"/>
      <c r="G39" s="16">
        <v>60.204999999999998</v>
      </c>
      <c r="H39" s="16">
        <v>1.21</v>
      </c>
      <c r="I39" s="16">
        <v>1.21</v>
      </c>
      <c r="J39" s="16">
        <v>1.21</v>
      </c>
      <c r="K39" s="22"/>
      <c r="L39" s="42"/>
      <c r="M39" s="25"/>
      <c r="N39" s="25"/>
    </row>
    <row r="40" spans="1:14" ht="24.75" customHeight="1" x14ac:dyDescent="0.3">
      <c r="A40" s="4" t="s">
        <v>68</v>
      </c>
      <c r="B40" s="55" t="s">
        <v>79</v>
      </c>
      <c r="C40" s="55"/>
      <c r="D40" s="55"/>
      <c r="E40" s="55"/>
      <c r="F40" s="55"/>
      <c r="G40" s="17">
        <f>H40+I40+J40</f>
        <v>49562.490000000005</v>
      </c>
      <c r="H40" s="17">
        <v>33318.675999999999</v>
      </c>
      <c r="I40" s="21">
        <v>14119.609</v>
      </c>
      <c r="J40" s="21">
        <v>2124.2049999999999</v>
      </c>
      <c r="K40" s="22"/>
      <c r="L40" s="42"/>
      <c r="M40" s="25"/>
      <c r="N40" s="25"/>
    </row>
    <row r="41" spans="1:14" x14ac:dyDescent="0.3">
      <c r="K41" s="22"/>
      <c r="L41" s="38"/>
    </row>
    <row r="42" spans="1:14" x14ac:dyDescent="0.3">
      <c r="A42" s="31"/>
      <c r="B42" s="31"/>
      <c r="C42" s="31"/>
      <c r="D42" s="31"/>
      <c r="E42" s="31"/>
      <c r="F42" s="31"/>
      <c r="G42" s="31"/>
      <c r="H42" s="31"/>
      <c r="I42" s="62"/>
      <c r="J42" s="62"/>
      <c r="L42" s="38"/>
    </row>
    <row r="43" spans="1:14" x14ac:dyDescent="0.3">
      <c r="A43" s="61" t="s">
        <v>93</v>
      </c>
      <c r="B43" s="61"/>
      <c r="C43" s="61"/>
      <c r="D43" s="61"/>
      <c r="E43" s="61"/>
      <c r="F43" s="61"/>
      <c r="G43" s="7"/>
      <c r="H43" s="7"/>
      <c r="I43" s="58" t="s">
        <v>94</v>
      </c>
      <c r="J43" s="58"/>
      <c r="L43" s="38"/>
    </row>
  </sheetData>
  <mergeCells count="44">
    <mergeCell ref="H2:J2"/>
    <mergeCell ref="H3:J3"/>
    <mergeCell ref="H4:J4"/>
    <mergeCell ref="H1:J1"/>
    <mergeCell ref="A5:J5"/>
    <mergeCell ref="A7:A8"/>
    <mergeCell ref="B7:F8"/>
    <mergeCell ref="G7:G8"/>
    <mergeCell ref="H7:J7"/>
    <mergeCell ref="B9:F9"/>
    <mergeCell ref="B10:E10"/>
    <mergeCell ref="B11:J11"/>
    <mergeCell ref="B12:F12"/>
    <mergeCell ref="B13:F13"/>
    <mergeCell ref="B25:F25"/>
    <mergeCell ref="B14:F14"/>
    <mergeCell ref="B15:F15"/>
    <mergeCell ref="B16:F16"/>
    <mergeCell ref="B17:F17"/>
    <mergeCell ref="B18:F18"/>
    <mergeCell ref="B19:F19"/>
    <mergeCell ref="B20:F20"/>
    <mergeCell ref="B21:F21"/>
    <mergeCell ref="B22:F22"/>
    <mergeCell ref="B23:F23"/>
    <mergeCell ref="B24:F24"/>
    <mergeCell ref="B37:F37"/>
    <mergeCell ref="B26:F26"/>
    <mergeCell ref="B27:F27"/>
    <mergeCell ref="B28:F28"/>
    <mergeCell ref="B29:F29"/>
    <mergeCell ref="B30:F30"/>
    <mergeCell ref="B31:F31"/>
    <mergeCell ref="B32:F32"/>
    <mergeCell ref="B33:F33"/>
    <mergeCell ref="B34:E34"/>
    <mergeCell ref="B35:F35"/>
    <mergeCell ref="B36:F36"/>
    <mergeCell ref="A43:F43"/>
    <mergeCell ref="I43:J43"/>
    <mergeCell ref="B38:F38"/>
    <mergeCell ref="B39:F39"/>
    <mergeCell ref="B40:F40"/>
    <mergeCell ref="I42:J4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Всього</vt:lpstr>
      <vt:lpstr>виробництво</vt:lpstr>
      <vt:lpstr>транспортування</vt:lpstr>
      <vt:lpstr>постачання </vt:lpstr>
      <vt:lpstr>Лист3</vt:lpstr>
    </vt:vector>
  </TitlesOfParts>
  <Company>Computer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2023-09-22T10:31:51Z</cp:lastPrinted>
  <dcterms:created xsi:type="dcterms:W3CDTF">2017-12-12T13:25:24Z</dcterms:created>
  <dcterms:modified xsi:type="dcterms:W3CDTF">2023-09-22T10:31:57Z</dcterms:modified>
</cp:coreProperties>
</file>