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60" windowWidth="9720" windowHeight="5820"/>
  </bookViews>
  <sheets>
    <sheet name="дод 1" sheetId="8" r:id="rId1"/>
  </sheets>
  <definedNames>
    <definedName name="_xlnm._FilterDatabase" localSheetId="0" hidden="1">'дод 1'!#REF!</definedName>
    <definedName name="_xlnm.Print_Area" localSheetId="0">'дод 1'!$A$1:$F$128</definedName>
  </definedNames>
  <calcPr calcId="125725"/>
  <customWorkbookViews>
    <customWorkbookView name="Lyuda - Личное представление" guid="{39EC72A3-98AF-4F89-90F4-40A971CED824}" mergeInterval="0" personalView="1" maximized="1" windowWidth="796" windowHeight="464" activeSheetId="1"/>
    <customWorkbookView name="B8 - Личное представление" guid="{F6038800-71DC-11D8-9BA5-000001010855}" mergeInterval="0" personalView="1" maximized="1" windowWidth="796" windowHeight="440" activeSheetId="2"/>
    <customWorkbookView name="* - Личное представление" guid="{102C1900-76A0-11D8-9E44-008048195EDA}" mergeInterval="0" personalView="1" maximized="1" windowWidth="771" windowHeight="438" activeSheetId="2"/>
    <customWorkbookView name="Inna - Личное представление" guid="{ABA31C49-D742-4A04-A835-0B161A495F95}" mergeInterval="0" personalView="1" maximized="1" windowWidth="1020" windowHeight="632" activeSheetId="1"/>
    <customWorkbookView name="Неля - Личное представление" guid="{D0C78AA0-63B8-11D8-B5C3-00105CBBC260}" mergeInterval="0" personalView="1" maximized="1" windowWidth="769" windowHeight="412" activeSheetId="1"/>
  </customWorkbookViews>
  <fileRecoveryPr autoRecover="0"/>
</workbook>
</file>

<file path=xl/calcChain.xml><?xml version="1.0" encoding="utf-8"?>
<calcChain xmlns="http://schemas.openxmlformats.org/spreadsheetml/2006/main">
  <c r="F36" i="8"/>
  <c r="E36"/>
  <c r="F29"/>
  <c r="E29"/>
  <c r="D18"/>
  <c r="C18"/>
  <c r="D102"/>
  <c r="C102"/>
  <c r="F102"/>
  <c r="F103"/>
  <c r="E103"/>
  <c r="D100"/>
  <c r="C100"/>
  <c r="D85"/>
  <c r="C85"/>
  <c r="D78"/>
  <c r="C78"/>
  <c r="D74"/>
  <c r="C74"/>
  <c r="D69"/>
  <c r="C69"/>
  <c r="D43"/>
  <c r="C43"/>
  <c r="F45"/>
  <c r="E45"/>
  <c r="D26"/>
  <c r="C26"/>
  <c r="D24"/>
  <c r="C24"/>
  <c r="F20"/>
  <c r="E20"/>
  <c r="F14"/>
  <c r="F11"/>
  <c r="F98"/>
  <c r="E98"/>
  <c r="F99"/>
  <c r="E99"/>
  <c r="F101"/>
  <c r="D92"/>
  <c r="C92"/>
  <c r="F93"/>
  <c r="F94"/>
  <c r="E96"/>
  <c r="E79"/>
  <c r="E80"/>
  <c r="E81"/>
  <c r="E82"/>
  <c r="E86"/>
  <c r="E87"/>
  <c r="E89"/>
  <c r="E90"/>
  <c r="E91"/>
  <c r="E104"/>
  <c r="E105"/>
  <c r="E73"/>
  <c r="E75"/>
  <c r="E76"/>
  <c r="E77"/>
  <c r="E61"/>
  <c r="E62"/>
  <c r="E63"/>
  <c r="E64"/>
  <c r="E66"/>
  <c r="E67"/>
  <c r="E68"/>
  <c r="E70"/>
  <c r="E71"/>
  <c r="E59"/>
  <c r="E60"/>
  <c r="E51"/>
  <c r="E52"/>
  <c r="E53"/>
  <c r="E54"/>
  <c r="E56"/>
  <c r="E57"/>
  <c r="E58"/>
  <c r="E44"/>
  <c r="E47"/>
  <c r="E48"/>
  <c r="E49"/>
  <c r="E50"/>
  <c r="F104"/>
  <c r="F105"/>
  <c r="F95"/>
  <c r="F97"/>
  <c r="F79"/>
  <c r="F80"/>
  <c r="F81"/>
  <c r="F82"/>
  <c r="F86"/>
  <c r="F87"/>
  <c r="F89"/>
  <c r="F90"/>
  <c r="F91"/>
  <c r="F70"/>
  <c r="F71"/>
  <c r="F73"/>
  <c r="F75"/>
  <c r="F76"/>
  <c r="F77"/>
  <c r="F61"/>
  <c r="F62"/>
  <c r="F63"/>
  <c r="F64"/>
  <c r="F66"/>
  <c r="F67"/>
  <c r="F68"/>
  <c r="F60"/>
  <c r="F44"/>
  <c r="F47"/>
  <c r="F48"/>
  <c r="F49"/>
  <c r="F50"/>
  <c r="F51"/>
  <c r="F52"/>
  <c r="F53"/>
  <c r="F54"/>
  <c r="F56"/>
  <c r="F57"/>
  <c r="F58"/>
  <c r="F59"/>
  <c r="F38"/>
  <c r="F27"/>
  <c r="F28"/>
  <c r="F30"/>
  <c r="F33"/>
  <c r="F34"/>
  <c r="F35"/>
  <c r="F37"/>
  <c r="F12"/>
  <c r="F13"/>
  <c r="F15"/>
  <c r="F16"/>
  <c r="F17"/>
  <c r="F22"/>
  <c r="F23"/>
  <c r="F25"/>
  <c r="F24"/>
  <c r="F10"/>
  <c r="E12"/>
  <c r="E13"/>
  <c r="E15"/>
  <c r="E16"/>
  <c r="E17"/>
  <c r="E22"/>
  <c r="E23"/>
  <c r="E25"/>
  <c r="E24"/>
  <c r="E27"/>
  <c r="E28"/>
  <c r="E30"/>
  <c r="E33"/>
  <c r="E34"/>
  <c r="E35"/>
  <c r="E37"/>
  <c r="E38"/>
  <c r="E10"/>
  <c r="C21"/>
  <c r="D21"/>
  <c r="D19"/>
  <c r="D46"/>
  <c r="D88"/>
  <c r="C88"/>
  <c r="C46"/>
  <c r="C55"/>
  <c r="D55"/>
  <c r="C39"/>
  <c r="D39"/>
  <c r="C65"/>
  <c r="D65"/>
  <c r="C72"/>
  <c r="D72"/>
  <c r="C96"/>
  <c r="D96"/>
  <c r="F74"/>
  <c r="E26"/>
  <c r="F43"/>
  <c r="D31"/>
  <c r="D40"/>
  <c r="E100"/>
  <c r="E78"/>
  <c r="F96"/>
  <c r="E39"/>
  <c r="F18"/>
  <c r="D106"/>
  <c r="C106"/>
  <c r="C19"/>
  <c r="E19"/>
  <c r="F85"/>
  <c r="F92"/>
  <c r="F69"/>
  <c r="E65"/>
  <c r="F26"/>
  <c r="F88"/>
  <c r="F100"/>
  <c r="F21"/>
  <c r="E95"/>
  <c r="F78"/>
  <c r="E102"/>
  <c r="E21"/>
  <c r="E18"/>
  <c r="E69"/>
  <c r="E85"/>
  <c r="E74"/>
  <c r="E97"/>
  <c r="F72"/>
  <c r="F65"/>
  <c r="F39"/>
  <c r="E88"/>
  <c r="E55"/>
  <c r="E72"/>
  <c r="F55"/>
  <c r="C83"/>
  <c r="E46"/>
  <c r="F46"/>
  <c r="E43"/>
  <c r="D83"/>
  <c r="C31"/>
  <c r="C40"/>
  <c r="E40"/>
  <c r="F19"/>
  <c r="F106"/>
  <c r="C107"/>
  <c r="E106"/>
  <c r="E83"/>
  <c r="F83"/>
  <c r="D107"/>
  <c r="F40"/>
  <c r="E31"/>
  <c r="F31"/>
  <c r="F107"/>
  <c r="E107"/>
</calcChain>
</file>

<file path=xl/comments1.xml><?xml version="1.0" encoding="utf-8"?>
<comments xmlns="http://schemas.openxmlformats.org/spreadsheetml/2006/main">
  <authors>
    <author>Наташа</author>
  </authors>
  <commentLis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<sst xmlns="http://schemas.openxmlformats.org/spreadsheetml/2006/main" count="180" uniqueCount="163">
  <si>
    <t>Спеціальний фонд</t>
  </si>
  <si>
    <t>Код бюджетної класифікації</t>
  </si>
  <si>
    <t xml:space="preserve">Офіційні трансферти </t>
  </si>
  <si>
    <t>Надходження коштів від відшкодування втрат сільськогогосподарського виробництва</t>
  </si>
  <si>
    <t>ВИДАТКОВА ЧАСТИНА</t>
  </si>
  <si>
    <t xml:space="preserve"> Державне управління</t>
  </si>
  <si>
    <t>Освіта</t>
  </si>
  <si>
    <t>Групи централізованого господарського обслуговування</t>
  </si>
  <si>
    <t>Інші освітні програми</t>
  </si>
  <si>
    <t>070809</t>
  </si>
  <si>
    <t>Здійснення виплат, визначених законом України "про реструктуризацію заборгованості з виплат, передбачених ст.57 ЗУ "Про освіту "</t>
  </si>
  <si>
    <t>080000</t>
  </si>
  <si>
    <t xml:space="preserve"> Охорона здоров"я</t>
  </si>
  <si>
    <t>81005</t>
  </si>
  <si>
    <t xml:space="preserve"> Соціальний захист та соціальне забезпечення, в тому числі:</t>
  </si>
  <si>
    <t>090200</t>
  </si>
  <si>
    <t xml:space="preserve">Пільги ветеранам війни і праці </t>
  </si>
  <si>
    <t xml:space="preserve"> Культура і мистецтво</t>
  </si>
  <si>
    <t xml:space="preserve"> Фізична культура і спорт</t>
  </si>
  <si>
    <t>210105</t>
  </si>
  <si>
    <t>230000</t>
  </si>
  <si>
    <t>Обслуговування боргу</t>
  </si>
  <si>
    <t>230100</t>
  </si>
  <si>
    <t>Обслуговування внутрішнього боргу</t>
  </si>
  <si>
    <t xml:space="preserve"> Видатки, не віднесені до основних груп</t>
  </si>
  <si>
    <t>Резервний фонд</t>
  </si>
  <si>
    <t>Соціальний захист та соціальне забезпечення</t>
  </si>
  <si>
    <t>Культура і мистецтво</t>
  </si>
  <si>
    <t>Власні надходження бюджетних установ</t>
  </si>
  <si>
    <t>Найменування</t>
  </si>
  <si>
    <t>Видатки на запобігання та ліквідацію надзвичайних ситуацій та наслідків стихійного лиха</t>
  </si>
  <si>
    <t>Інші надходження</t>
  </si>
  <si>
    <t>Проведення невідкладних відновлюваних робіт, будів</t>
  </si>
  <si>
    <t>Загальний фонд</t>
  </si>
  <si>
    <t>900203</t>
  </si>
  <si>
    <t>Додаток 1</t>
  </si>
  <si>
    <t>Податок та збір на доходи фізичних осіб</t>
  </si>
  <si>
    <t>Освітня субвенція з державного бюджета місцевим бюджетам</t>
  </si>
  <si>
    <t>грн.</t>
  </si>
  <si>
    <t>Плата за надання адміністративних послуг</t>
  </si>
  <si>
    <t>0100</t>
  </si>
  <si>
    <t>1000</t>
  </si>
  <si>
    <t>1020</t>
  </si>
  <si>
    <t>Надання загальної середньої освіти загальноосвітніми навчальними закладами     ( в т.ч.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</si>
  <si>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</si>
  <si>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1090</t>
  </si>
  <si>
    <t>3000</t>
  </si>
  <si>
    <t>3104</t>
  </si>
  <si>
    <t>3131</t>
  </si>
  <si>
    <t>4000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</si>
  <si>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</si>
  <si>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</si>
  <si>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</si>
  <si>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4060</t>
  </si>
  <si>
    <t>5000</t>
  </si>
  <si>
    <t>5011</t>
  </si>
  <si>
    <t>8000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</si>
  <si>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</si>
  <si>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</si>
  <si>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Методичне забезпечення діяльності навчальних закладів</t>
  </si>
  <si>
    <t>1150</t>
  </si>
  <si>
    <t>Забезпечення діяльності інших закладів у сфері освіти</t>
  </si>
  <si>
    <t>Надання пільг окремим категоріям громадян з оплати послуг зв`язку</t>
  </si>
  <si>
    <t>3032</t>
  </si>
  <si>
    <t>3033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</si>
  <si>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</si>
  <si>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 для сім`ї, дітей та молоді</t>
  </si>
  <si>
    <t>3121</t>
  </si>
  <si>
    <t>Здійснення заходів та реалізація проектів на виконання Державної цільової соціальної програми `Молодь України`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</si>
  <si>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</si>
  <si>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</si>
  <si>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Інші заходи у сфері соціального захисту і соціального забезпечення</t>
  </si>
  <si>
    <t>3240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</si>
  <si>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</si>
  <si>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</si>
  <si>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</si>
  <si>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</si>
  <si>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4081</t>
  </si>
  <si>
    <t>5012</t>
  </si>
  <si>
    <t>Проведення навчально-тренувальних зборів і змагань з неолімпійських видів спорту</t>
  </si>
  <si>
    <t>7000</t>
  </si>
  <si>
    <t>Економічна  діяльність</t>
  </si>
  <si>
    <t>Реалізація інших заходів щодо соціально-економічного розвитку територій</t>
  </si>
  <si>
    <t>7370</t>
  </si>
  <si>
    <t>Інша діяльність</t>
  </si>
  <si>
    <t>8700</t>
  </si>
  <si>
    <t>Міжбюджетні трансферти</t>
  </si>
  <si>
    <t>9000</t>
  </si>
  <si>
    <t>Інші субвенції з місцевого бюджету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</si>
  <si>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</si>
  <si>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</si>
  <si>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</si>
  <si>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9720</t>
  </si>
  <si>
    <t xml:space="preserve">Субвенція з місцевого бюджету на виконання  інвестиційних проектів </t>
  </si>
  <si>
    <t xml:space="preserve">Інші субвенції з місцевого бюджету 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</si>
  <si>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</si>
  <si>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</si>
  <si>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Надходження від орендної плати за користування цілісним майновим комплексом та іншим державним майном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</si>
  <si>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</si>
  <si>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</si>
  <si>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</si>
  <si>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Субвенції  з державного бюджету місцевим бюджетам</t>
  </si>
  <si>
    <t>РАЗОМ ДОХОДІВ загального фонду без урахування трансфертів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</si>
  <si>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</si>
  <si>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</si>
  <si>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</si>
  <si>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1161</t>
  </si>
  <si>
    <t>1162</t>
  </si>
  <si>
    <t xml:space="preserve">Інші програмита заходи у сфері освіти </t>
  </si>
  <si>
    <t>Проведення навчально-тренувальних зборів і змагань з олімпійських видів спорту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</si>
  <si>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</si>
  <si>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Виконано за  рік</t>
  </si>
  <si>
    <t xml:space="preserve">(%) виконання   </t>
  </si>
  <si>
    <t>відхилення                     (+/- )</t>
  </si>
  <si>
    <t>Перевищення доходів над видатками загального фонду:  дефіцит (-); профіцит  (+)</t>
  </si>
  <si>
    <t xml:space="preserve">Внутрішнє фінасування загального фонду </t>
  </si>
  <si>
    <t xml:space="preserve">Фінансування за рахунок зміни залишків  коштів бюджету загального фонду 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</si>
  <si>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</si>
  <si>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</si>
  <si>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</si>
  <si>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до бюджету розвитку (спеціального фонду)</t>
  </si>
  <si>
    <t>Перевищення доходів над видатками спеціального фонду:  дефіцит (-); профіцит (+)</t>
  </si>
  <si>
    <t xml:space="preserve">Внутрішнє фінасування спеціального фонду </t>
  </si>
  <si>
    <t xml:space="preserve">Фінансування за рахунок залишків коштів на рахунках бюджетних установ </t>
  </si>
  <si>
    <t xml:space="preserve">Фінансування за рахунок залишків коштів бюджетів </t>
  </si>
  <si>
    <t xml:space="preserve">Затверджено місцевою радою на рік  з урахування змін 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</si>
  <si>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</si>
  <si>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</si>
  <si>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</si>
  <si>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</si>
  <si>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6000</t>
  </si>
  <si>
    <t>Житлово-комунальне гомподарство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</si>
  <si>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</si>
  <si>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Адміністративні штрафи та інші санкції </t>
  </si>
  <si>
    <t>Базова дотація</t>
  </si>
  <si>
    <t>Медична субвенція з державного бюджета місцевим бюджетам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</si>
  <si>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Загальний фонд </t>
    </r>
  </si>
  <si>
    <t>УСЬОГО ДОХОДІВ  спеціального фонду</t>
  </si>
  <si>
    <t>УСЬОГО  ДОХОДІВ</t>
  </si>
  <si>
    <t>УСЬОГО ДОХОДІВ загального фонду</t>
  </si>
  <si>
    <t>УСЬОГО  ВИДАТКІВ</t>
  </si>
  <si>
    <t>УСЬОГО ВИДАТКІВ  спеціального фонду</t>
  </si>
  <si>
    <t>УСЬОГО ВИДАТКІВ  загального фонду</t>
  </si>
  <si>
    <t>Вікторія Магомедова 21153</t>
  </si>
  <si>
    <t>Світлана Кукло 22315</t>
  </si>
  <si>
    <t>ДОХІДНА  ЧАСТИНА</t>
  </si>
  <si>
    <t>Звіт про виконання районного бюджету Ізюмського району за 2020 рік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</si>
  <si>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</si>
  <si>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0191</t>
  </si>
  <si>
    <t>Проведення місцевмих виборів</t>
  </si>
  <si>
    <t>3031</t>
  </si>
  <si>
    <t>Надання інших пільг окремим категоріям громадян відповідно до законодавства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</si>
  <si>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</si>
  <si>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7321</t>
  </si>
  <si>
    <t>Будівництво освітніх установ та закладів</t>
  </si>
  <si>
    <t>9540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</si>
  <si>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субвенціі з державного бюджету 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</si>
  <si>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</si>
  <si>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бюджета</t>
  </si>
  <si>
    <t>до рішення V сесії районної  ради</t>
  </si>
  <si>
    <t>від 09.02. 2021 року  №47- VIII</t>
  </si>
  <si>
    <t>Заступник голови районної ради</t>
  </si>
  <si>
    <t>Сергій ШУТЬКО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</si>
</sst>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23">
    <font>
      <sz val="12"/>
      <name val="Arial Cyr"/>
      <charset val="204"/>
    </font>
    <font>
      <sz val="12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</cellStyleXfs>
  <cellXfs count="139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49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49" fontId="9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11" fillId="0" borderId="0" xfId="0" applyFont="1"/>
    <xf numFmtId="0" fontId="3" fillId="2" borderId="0" xfId="0" applyFont="1" applyFill="1"/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0" borderId="5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2" applyNumberFormat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3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2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2" applyNumberFormat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4" fillId="0" borderId="7" xfId="2" applyFont="1" applyFill="1" applyBorder="1" applyAlignment="1" applyProtection="1">
      <alignment horizontal="center" vertical="center" wrapText="1"/>
      <protection locked="0"/>
    </xf>
    <xf numFmtId="0" fontId="13" fillId="0" borderId="8" xfId="2" applyFont="1" applyFill="1" applyBorder="1" applyAlignment="1" applyProtection="1">
      <alignment horizontal="center" vertical="center" wrapText="1"/>
      <protection locked="0"/>
    </xf>
    <xf numFmtId="3" fontId="4" fillId="0" borderId="8" xfId="3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" fillId="0" borderId="10" xfId="2" applyFont="1" applyFill="1" applyBorder="1" applyAlignment="1" applyProtection="1">
      <alignment horizontal="center" vertical="center" wrapText="1"/>
      <protection locked="0"/>
    </xf>
    <xf numFmtId="0" fontId="13" fillId="0" borderId="11" xfId="2" applyFont="1" applyFill="1" applyBorder="1" applyAlignment="1" applyProtection="1">
      <alignment horizontal="center" vertical="center" wrapText="1"/>
      <protection locked="0"/>
    </xf>
    <xf numFmtId="3" fontId="4" fillId="0" borderId="11" xfId="3" applyNumberFormat="1" applyFont="1" applyFill="1" applyBorder="1" applyAlignment="1" applyProtection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/>
    </xf>
    <xf numFmtId="0" fontId="21" fillId="0" borderId="2" xfId="0" quotePrefix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2" applyNumberFormat="1" applyFont="1" applyFill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3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3" fontId="4" fillId="0" borderId="1" xfId="2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/>
      <protection locked="0"/>
    </xf>
    <xf numFmtId="3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2" applyFont="1" applyFill="1" applyBorder="1" applyAlignment="1" applyProtection="1">
      <alignment horizontal="center" vertical="center" wrapText="1"/>
      <protection locked="0"/>
    </xf>
    <xf numFmtId="3" fontId="13" fillId="0" borderId="1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4" xfId="3" applyNumberFormat="1" applyFont="1" applyFill="1" applyBorder="1" applyAlignment="1" applyProtection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/>
      <protection locked="0"/>
    </xf>
    <xf numFmtId="3" fontId="4" fillId="0" borderId="16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center" vertical="center"/>
    </xf>
    <xf numFmtId="1" fontId="4" fillId="0" borderId="4" xfId="3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3" fontId="4" fillId="0" borderId="8" xfId="2" applyNumberFormat="1" applyFont="1" applyFill="1" applyBorder="1" applyAlignment="1" applyProtection="1">
      <alignment horizontal="center" vertical="center"/>
    </xf>
    <xf numFmtId="3" fontId="4" fillId="0" borderId="11" xfId="2" applyNumberFormat="1" applyFont="1" applyFill="1" applyBorder="1" applyAlignment="1" applyProtection="1">
      <alignment horizontal="center" vertical="center"/>
    </xf>
    <xf numFmtId="3" fontId="4" fillId="0" borderId="14" xfId="2" applyNumberFormat="1" applyFont="1" applyFill="1" applyBorder="1" applyAlignment="1" applyProtection="1">
      <alignment horizontal="center" vertical="center"/>
    </xf>
    <xf numFmtId="3" fontId="4" fillId="0" borderId="17" xfId="2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0" fillId="0" borderId="18" xfId="2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ZV1PIV98" xfId="2"/>
    <cellStyle name="Процентный" xfId="3" builtinId="5"/>
    <cellStyle name="Стиль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0"/>
  <sheetViews>
    <sheetView tabSelected="1" view="pageBreakPreview" topLeftCell="A116" zoomScale="90" zoomScaleNormal="63" zoomScaleSheetLayoutView="90" zoomScalePageLayoutView="75" workbookViewId="0">
      <selection activeCell="E123" sqref="E123"/>
    </sheetView>
  </sheetViews>
  <sheetFormatPr defaultRowHeight="15.75"/>
  <cols>
    <col min="1" max="1" width="14.21875" style="1" customWidth="1"/>
    <col min="2" max="2" width="41.21875" style="1" customWidth="1"/>
    <col min="3" max="3" width="18.88671875" style="2" customWidth="1"/>
    <col min="4" max="4" width="14.33203125" style="2" customWidth="1"/>
    <col min="5" max="5" width="17" style="2" customWidth="1"/>
    <col min="6" max="6" width="15.109375" style="2" customWidth="1"/>
    <col min="7" max="16384" width="8.88671875" style="1"/>
  </cols>
  <sheetData>
    <row r="1" spans="1:6">
      <c r="E1" s="26" t="s">
        <v>35</v>
      </c>
    </row>
    <row r="2" spans="1:6">
      <c r="E2" s="27" t="s">
        <v>159</v>
      </c>
    </row>
    <row r="3" spans="1:6">
      <c r="A3" s="6"/>
      <c r="B3" s="6"/>
      <c r="C3" s="5"/>
      <c r="D3" s="5"/>
      <c r="E3" s="128" t="s">
        <v>160</v>
      </c>
      <c r="F3" s="128"/>
    </row>
    <row r="4" spans="1:6" ht="41.25" customHeight="1">
      <c r="A4" s="132" t="s">
        <v>146</v>
      </c>
      <c r="B4" s="132"/>
      <c r="C4" s="132"/>
      <c r="D4" s="132"/>
      <c r="E4" s="132"/>
      <c r="F4" s="132"/>
    </row>
    <row r="5" spans="1:6" ht="12" customHeight="1">
      <c r="A5" s="133"/>
      <c r="B5" s="133"/>
      <c r="C5" s="133"/>
      <c r="D5" s="133"/>
      <c r="E5" s="133"/>
      <c r="F5" s="133"/>
    </row>
    <row r="6" spans="1:6" ht="16.5" customHeight="1" thickBot="1">
      <c r="A6" s="3"/>
      <c r="B6" s="3"/>
      <c r="C6" s="4"/>
      <c r="D6" s="4"/>
      <c r="F6" s="73" t="s">
        <v>38</v>
      </c>
    </row>
    <row r="7" spans="1:6" ht="163.5" customHeight="1" thickBot="1">
      <c r="A7" s="38" t="s">
        <v>1</v>
      </c>
      <c r="B7" s="39" t="s">
        <v>29</v>
      </c>
      <c r="C7" s="40" t="s">
        <v>125</v>
      </c>
      <c r="D7" s="41" t="s">
        <v>111</v>
      </c>
      <c r="E7" s="40" t="s">
        <v>112</v>
      </c>
      <c r="F7" s="42" t="s">
        <v>113</v>
      </c>
    </row>
    <row r="8" spans="1:6" ht="18.75">
      <c r="A8" s="129" t="s">
        <v>145</v>
      </c>
      <c r="B8" s="130"/>
      <c r="C8" s="130"/>
      <c r="D8" s="130"/>
      <c r="E8" s="130"/>
      <c r="F8" s="131"/>
    </row>
    <row r="9" spans="1:6" ht="21.75" customHeight="1">
      <c r="A9" s="134" t="s">
        <v>33</v>
      </c>
      <c r="B9" s="135"/>
      <c r="C9" s="135"/>
      <c r="D9" s="135"/>
      <c r="E9" s="135"/>
      <c r="F9" s="136"/>
    </row>
    <row r="10" spans="1:6" ht="45" customHeight="1">
      <c r="A10" s="32">
        <v>11010000</v>
      </c>
      <c r="B10" s="23" t="s">
        <v>36</v>
      </c>
      <c r="C10" s="87">
        <v>25124700</v>
      </c>
      <c r="D10" s="57">
        <v>26863260</v>
      </c>
      <c r="E10" s="44">
        <f>D10/C10*100</f>
        <v>106.91972441461988</v>
      </c>
      <c r="F10" s="45">
        <f>D10-C10</f>
        <v>1738560</v>
      </c>
    </row>
    <row r="11" spans="1:6" ht="64.5" customHeight="1">
      <c r="A11" s="32">
        <v>13010100</v>
      </c>
      <c r="B11" s="23" t="s">
        <v>132</v>
      </c>
      <c r="C11" s="87">
        <v>0</v>
      </c>
      <c r="D11" s="57">
        <v>5413</v>
      </c>
      <c r="E11" s="44"/>
      <c r="F11" s="45">
        <f>D11-C11</f>
        <v>5413</v>
      </c>
    </row>
    <row r="12" spans="1:6" ht="45" customHeight="1">
      <c r="A12" s="32">
        <v>13030800</v>
      </c>
      <c r="B12" s="23" t="s">
        <v>95</v>
      </c>
      <c r="C12" s="87">
        <v>900000</v>
      </c>
      <c r="D12" s="57">
        <v>828184</v>
      </c>
      <c r="E12" s="44">
        <f t="shared" ref="E12:E40" si="0">D12/C12*100</f>
        <v>92.02044444444445</v>
      </c>
      <c r="F12" s="45">
        <f t="shared" ref="F12:F40" si="1">D12-C12</f>
        <v>-71816</v>
      </c>
    </row>
    <row r="13" spans="1:6" ht="45" customHeight="1">
      <c r="A13" s="32">
        <v>13030900</v>
      </c>
      <c r="B13" s="23" t="s">
        <v>96</v>
      </c>
      <c r="C13" s="87">
        <v>60000</v>
      </c>
      <c r="D13" s="57">
        <v>205465</v>
      </c>
      <c r="E13" s="44">
        <f t="shared" si="0"/>
        <v>342.44166666666666</v>
      </c>
      <c r="F13" s="45">
        <f>D13-C13</f>
        <v>145465</v>
      </c>
    </row>
    <row r="14" spans="1:6" ht="45" customHeight="1">
      <c r="A14" s="32">
        <v>21081100</v>
      </c>
      <c r="B14" s="23" t="s">
        <v>133</v>
      </c>
      <c r="C14" s="87">
        <v>0</v>
      </c>
      <c r="D14" s="57">
        <v>3415</v>
      </c>
      <c r="E14" s="44"/>
      <c r="F14" s="45">
        <f>D14-C14</f>
        <v>3415</v>
      </c>
    </row>
    <row r="15" spans="1:6" ht="41.25" customHeight="1">
      <c r="A15" s="32">
        <v>22010000</v>
      </c>
      <c r="B15" s="23" t="s">
        <v>39</v>
      </c>
      <c r="C15" s="87">
        <v>200000</v>
      </c>
      <c r="D15" s="57">
        <v>62580</v>
      </c>
      <c r="E15" s="44">
        <f t="shared" si="0"/>
        <v>31.290000000000003</v>
      </c>
      <c r="F15" s="45">
        <f t="shared" si="1"/>
        <v>-137420</v>
      </c>
    </row>
    <row r="16" spans="1:6" ht="48.75" customHeight="1">
      <c r="A16" s="32">
        <v>22080000</v>
      </c>
      <c r="B16" s="23" t="s">
        <v>97</v>
      </c>
      <c r="C16" s="87">
        <v>80000</v>
      </c>
      <c r="D16" s="57">
        <v>94095</v>
      </c>
      <c r="E16" s="44">
        <f t="shared" si="0"/>
        <v>117.61874999999999</v>
      </c>
      <c r="F16" s="45">
        <f t="shared" si="1"/>
        <v>14095</v>
      </c>
    </row>
    <row r="17" spans="1:6" ht="27" customHeight="1">
      <c r="A17" s="32">
        <v>24060000</v>
      </c>
      <c r="B17" s="23" t="s">
        <v>31</v>
      </c>
      <c r="C17" s="87">
        <v>2000</v>
      </c>
      <c r="D17" s="57">
        <v>213857</v>
      </c>
      <c r="E17" s="44">
        <f t="shared" si="0"/>
        <v>10692.85</v>
      </c>
      <c r="F17" s="45">
        <f t="shared" si="1"/>
        <v>211857</v>
      </c>
    </row>
    <row r="18" spans="1:6" s="14" customFormat="1" ht="46.5" customHeight="1">
      <c r="A18" s="33"/>
      <c r="B18" s="62" t="s">
        <v>102</v>
      </c>
      <c r="C18" s="88">
        <f>SUM(C10:C17)</f>
        <v>26366700</v>
      </c>
      <c r="D18" s="88">
        <f>SUM(D10:D17)</f>
        <v>28276269</v>
      </c>
      <c r="E18" s="89">
        <f t="shared" si="0"/>
        <v>107.24235114747009</v>
      </c>
      <c r="F18" s="90">
        <f t="shared" si="1"/>
        <v>1909569</v>
      </c>
    </row>
    <row r="19" spans="1:6" s="6" customFormat="1" ht="18.75">
      <c r="A19" s="33">
        <v>40000000</v>
      </c>
      <c r="B19" s="63" t="s">
        <v>2</v>
      </c>
      <c r="C19" s="91">
        <f>C20+C21+C24+C26</f>
        <v>38896242</v>
      </c>
      <c r="D19" s="91">
        <f>D20+D21+D24+D26</f>
        <v>38190945</v>
      </c>
      <c r="E19" s="92">
        <f t="shared" si="0"/>
        <v>98.186721997461873</v>
      </c>
      <c r="F19" s="90">
        <f t="shared" si="1"/>
        <v>-705297</v>
      </c>
    </row>
    <row r="20" spans="1:6" s="6" customFormat="1" ht="18.75">
      <c r="A20" s="32">
        <v>41020100</v>
      </c>
      <c r="B20" s="23" t="s">
        <v>134</v>
      </c>
      <c r="C20" s="93">
        <v>1396200</v>
      </c>
      <c r="D20" s="93">
        <v>1396200</v>
      </c>
      <c r="E20" s="92">
        <f t="shared" si="0"/>
        <v>100</v>
      </c>
      <c r="F20" s="90">
        <f t="shared" si="1"/>
        <v>0</v>
      </c>
    </row>
    <row r="21" spans="1:6" s="6" customFormat="1" ht="31.5">
      <c r="A21" s="33">
        <v>41030000</v>
      </c>
      <c r="B21" s="63" t="s">
        <v>101</v>
      </c>
      <c r="C21" s="91">
        <f>SUM(C22:C23)</f>
        <v>28654500</v>
      </c>
      <c r="D21" s="91">
        <f>SUM(D22:D23)</f>
        <v>28654500</v>
      </c>
      <c r="E21" s="92">
        <f t="shared" si="0"/>
        <v>100</v>
      </c>
      <c r="F21" s="90">
        <f t="shared" si="1"/>
        <v>0</v>
      </c>
    </row>
    <row r="22" spans="1:6" s="6" customFormat="1" ht="31.5">
      <c r="A22" s="32">
        <v>41033900</v>
      </c>
      <c r="B22" s="29" t="s">
        <v>37</v>
      </c>
      <c r="C22" s="93">
        <v>26834800</v>
      </c>
      <c r="D22" s="93">
        <v>26834800</v>
      </c>
      <c r="E22" s="44">
        <f t="shared" si="0"/>
        <v>100</v>
      </c>
      <c r="F22" s="45">
        <f t="shared" si="1"/>
        <v>0</v>
      </c>
    </row>
    <row r="23" spans="1:6" s="6" customFormat="1" ht="70.5" customHeight="1">
      <c r="A23" s="32">
        <v>41034200</v>
      </c>
      <c r="B23" s="29" t="s">
        <v>135</v>
      </c>
      <c r="C23" s="93">
        <v>1819700</v>
      </c>
      <c r="D23" s="93">
        <v>1819700</v>
      </c>
      <c r="E23" s="44">
        <f t="shared" si="0"/>
        <v>100</v>
      </c>
      <c r="F23" s="45">
        <f t="shared" si="1"/>
        <v>0</v>
      </c>
    </row>
    <row r="24" spans="1:6" s="6" customFormat="1" ht="31.5">
      <c r="A24" s="33">
        <v>41040000</v>
      </c>
      <c r="B24" s="62" t="s">
        <v>98</v>
      </c>
      <c r="C24" s="91">
        <f>C25</f>
        <v>4032500</v>
      </c>
      <c r="D24" s="91">
        <f>D25</f>
        <v>4032500</v>
      </c>
      <c r="E24" s="91">
        <f>E25</f>
        <v>100</v>
      </c>
      <c r="F24" s="91">
        <f>F25</f>
        <v>0</v>
      </c>
    </row>
    <row r="25" spans="1:6" ht="88.5" customHeight="1">
      <c r="A25" s="32">
        <v>41040200</v>
      </c>
      <c r="B25" s="64" t="s">
        <v>99</v>
      </c>
      <c r="C25" s="87">
        <v>4032500</v>
      </c>
      <c r="D25" s="57">
        <v>4032500</v>
      </c>
      <c r="E25" s="44">
        <f t="shared" si="0"/>
        <v>100</v>
      </c>
      <c r="F25" s="45">
        <f>D25-C25</f>
        <v>0</v>
      </c>
    </row>
    <row r="26" spans="1:6" ht="31.5">
      <c r="A26" s="33">
        <v>41050000</v>
      </c>
      <c r="B26" s="63" t="s">
        <v>100</v>
      </c>
      <c r="C26" s="94">
        <f>SUM(C27:C30)</f>
        <v>4813042</v>
      </c>
      <c r="D26" s="94">
        <f>SUM(D27:D30)</f>
        <v>4107745</v>
      </c>
      <c r="E26" s="92">
        <f t="shared" si="0"/>
        <v>85.346128290590443</v>
      </c>
      <c r="F26" s="90">
        <f t="shared" si="1"/>
        <v>-705297</v>
      </c>
    </row>
    <row r="27" spans="1:6" ht="108.75" customHeight="1">
      <c r="A27" s="32">
        <v>41050900</v>
      </c>
      <c r="B27" s="66" t="s">
        <v>110</v>
      </c>
      <c r="C27" s="87">
        <v>844502</v>
      </c>
      <c r="D27" s="57">
        <v>844251</v>
      </c>
      <c r="E27" s="44">
        <f t="shared" si="0"/>
        <v>99.970278341555144</v>
      </c>
      <c r="F27" s="45">
        <f t="shared" si="1"/>
        <v>-251</v>
      </c>
    </row>
    <row r="28" spans="1:6" ht="72" customHeight="1">
      <c r="A28" s="32">
        <v>41051400</v>
      </c>
      <c r="B28" s="65" t="s">
        <v>103</v>
      </c>
      <c r="C28" s="87">
        <v>453009</v>
      </c>
      <c r="D28" s="57">
        <v>452901</v>
      </c>
      <c r="E28" s="44">
        <f t="shared" si="0"/>
        <v>99.976159414051381</v>
      </c>
      <c r="F28" s="45">
        <f t="shared" si="1"/>
        <v>-108</v>
      </c>
    </row>
    <row r="29" spans="1:6" ht="72" customHeight="1">
      <c r="A29" s="32">
        <v>41053000</v>
      </c>
      <c r="B29" s="65" t="s">
        <v>157</v>
      </c>
      <c r="C29" s="87">
        <v>1528285</v>
      </c>
      <c r="D29" s="57">
        <v>1263354</v>
      </c>
      <c r="E29" s="44">
        <f t="shared" si="0"/>
        <v>82.66481709890499</v>
      </c>
      <c r="F29" s="45">
        <f t="shared" si="1"/>
        <v>-264931</v>
      </c>
    </row>
    <row r="30" spans="1:6" ht="18.75">
      <c r="A30" s="32">
        <v>41053900</v>
      </c>
      <c r="B30" s="29" t="s">
        <v>88</v>
      </c>
      <c r="C30" s="87">
        <v>1987246</v>
      </c>
      <c r="D30" s="57">
        <v>1547239</v>
      </c>
      <c r="E30" s="44">
        <f t="shared" si="0"/>
        <v>77.858453357057954</v>
      </c>
      <c r="F30" s="45">
        <f t="shared" si="1"/>
        <v>-440007</v>
      </c>
    </row>
    <row r="31" spans="1:6" s="6" customFormat="1" ht="19.5">
      <c r="A31" s="33"/>
      <c r="B31" s="62" t="s">
        <v>139</v>
      </c>
      <c r="C31" s="88">
        <f>C18+C19</f>
        <v>65262942</v>
      </c>
      <c r="D31" s="88">
        <f>D18+D19</f>
        <v>66467214</v>
      </c>
      <c r="E31" s="92">
        <f t="shared" si="0"/>
        <v>101.84526158811535</v>
      </c>
      <c r="F31" s="90">
        <f t="shared" si="1"/>
        <v>1204272</v>
      </c>
    </row>
    <row r="32" spans="1:6" ht="18" customHeight="1">
      <c r="A32" s="122" t="s">
        <v>0</v>
      </c>
      <c r="B32" s="137"/>
      <c r="C32" s="137"/>
      <c r="D32" s="137"/>
      <c r="E32" s="137"/>
      <c r="F32" s="138"/>
    </row>
    <row r="33" spans="1:7" ht="56.25" hidden="1">
      <c r="A33" s="32">
        <v>21110000</v>
      </c>
      <c r="B33" s="67" t="s">
        <v>3</v>
      </c>
      <c r="C33" s="58"/>
      <c r="D33" s="57"/>
      <c r="E33" s="44" t="e">
        <f t="shared" si="0"/>
        <v>#DIV/0!</v>
      </c>
      <c r="F33" s="45">
        <f t="shared" si="1"/>
        <v>0</v>
      </c>
    </row>
    <row r="34" spans="1:7" ht="18.75">
      <c r="A34" s="32">
        <v>25000000</v>
      </c>
      <c r="B34" s="23" t="s">
        <v>28</v>
      </c>
      <c r="C34" s="58">
        <v>827966</v>
      </c>
      <c r="D34" s="57">
        <v>827966</v>
      </c>
      <c r="E34" s="44">
        <f t="shared" si="0"/>
        <v>100</v>
      </c>
      <c r="F34" s="45">
        <f t="shared" si="1"/>
        <v>0</v>
      </c>
    </row>
    <row r="35" spans="1:7" ht="47.25">
      <c r="A35" s="32">
        <v>41051100</v>
      </c>
      <c r="B35" s="23" t="s">
        <v>104</v>
      </c>
      <c r="C35" s="58">
        <v>1300000</v>
      </c>
      <c r="D35" s="57">
        <v>466362</v>
      </c>
      <c r="E35" s="44">
        <f t="shared" si="0"/>
        <v>35.874000000000002</v>
      </c>
      <c r="F35" s="45">
        <f t="shared" si="1"/>
        <v>-833638</v>
      </c>
    </row>
    <row r="36" spans="1:7" ht="105.75" customHeight="1">
      <c r="A36" s="32">
        <v>41052600</v>
      </c>
      <c r="B36" s="23" t="s">
        <v>158</v>
      </c>
      <c r="C36" s="58">
        <v>1438960</v>
      </c>
      <c r="D36" s="57">
        <v>1437173</v>
      </c>
      <c r="E36" s="44">
        <f t="shared" si="0"/>
        <v>99.875813087229673</v>
      </c>
      <c r="F36" s="45">
        <f t="shared" si="1"/>
        <v>-1787</v>
      </c>
    </row>
    <row r="37" spans="1:7" ht="39" customHeight="1">
      <c r="A37" s="32">
        <v>41053400</v>
      </c>
      <c r="B37" s="23" t="s">
        <v>105</v>
      </c>
      <c r="C37" s="58">
        <v>800000</v>
      </c>
      <c r="D37" s="57">
        <v>800000</v>
      </c>
      <c r="E37" s="44">
        <f t="shared" si="0"/>
        <v>100</v>
      </c>
      <c r="F37" s="45">
        <f t="shared" si="1"/>
        <v>0</v>
      </c>
    </row>
    <row r="38" spans="1:7" ht="33.75" customHeight="1">
      <c r="A38" s="32">
        <v>41053900</v>
      </c>
      <c r="B38" s="29" t="s">
        <v>88</v>
      </c>
      <c r="C38" s="58">
        <v>406000</v>
      </c>
      <c r="D38" s="57">
        <v>389566</v>
      </c>
      <c r="E38" s="44">
        <f t="shared" si="0"/>
        <v>95.952216748768464</v>
      </c>
      <c r="F38" s="45">
        <f t="shared" si="1"/>
        <v>-16434</v>
      </c>
    </row>
    <row r="39" spans="1:7" ht="19.5">
      <c r="A39" s="33"/>
      <c r="B39" s="21" t="s">
        <v>137</v>
      </c>
      <c r="C39" s="88">
        <f>SUM(C34:C38)</f>
        <v>4772926</v>
      </c>
      <c r="D39" s="88">
        <f>SUM(D34:D38)</f>
        <v>3921067</v>
      </c>
      <c r="E39" s="92">
        <f t="shared" si="0"/>
        <v>82.152268859814711</v>
      </c>
      <c r="F39" s="90">
        <f t="shared" si="1"/>
        <v>-851859</v>
      </c>
    </row>
    <row r="40" spans="1:7" ht="19.5">
      <c r="A40" s="34"/>
      <c r="B40" s="22" t="s">
        <v>138</v>
      </c>
      <c r="C40" s="95">
        <f>C31+C39</f>
        <v>70035868</v>
      </c>
      <c r="D40" s="95">
        <f>D31+D39</f>
        <v>70388281</v>
      </c>
      <c r="E40" s="92">
        <f t="shared" si="0"/>
        <v>100.50318930865538</v>
      </c>
      <c r="F40" s="90">
        <f t="shared" si="1"/>
        <v>352413</v>
      </c>
    </row>
    <row r="41" spans="1:7" ht="21.75" customHeight="1">
      <c r="A41" s="125" t="s">
        <v>4</v>
      </c>
      <c r="B41" s="126"/>
      <c r="C41" s="126"/>
      <c r="D41" s="126"/>
      <c r="E41" s="126"/>
      <c r="F41" s="127"/>
    </row>
    <row r="42" spans="1:7" ht="24.75" customHeight="1">
      <c r="A42" s="119" t="s">
        <v>136</v>
      </c>
      <c r="B42" s="120"/>
      <c r="C42" s="120"/>
      <c r="D42" s="120"/>
      <c r="E42" s="120"/>
      <c r="F42" s="121"/>
    </row>
    <row r="43" spans="1:7" ht="18.75">
      <c r="A43" s="12" t="s">
        <v>40</v>
      </c>
      <c r="B43" s="96" t="s">
        <v>5</v>
      </c>
      <c r="C43" s="48">
        <f>C44+C45</f>
        <v>3107323</v>
      </c>
      <c r="D43" s="48">
        <f>D44+D45</f>
        <v>2673481</v>
      </c>
      <c r="E43" s="92">
        <f t="shared" ref="E43:E91" si="2">D43/C43*100</f>
        <v>86.038078436004241</v>
      </c>
      <c r="F43" s="90">
        <f t="shared" ref="F43:F96" si="3">D43-C43</f>
        <v>-433842</v>
      </c>
      <c r="G43" s="15"/>
    </row>
    <row r="44" spans="1:7" ht="59.25" customHeight="1">
      <c r="A44" s="85" t="s">
        <v>58</v>
      </c>
      <c r="B44" s="24" t="s">
        <v>57</v>
      </c>
      <c r="C44" s="43">
        <v>2025319</v>
      </c>
      <c r="D44" s="43">
        <v>1853497</v>
      </c>
      <c r="E44" s="44">
        <f t="shared" si="2"/>
        <v>91.516299407648873</v>
      </c>
      <c r="F44" s="45">
        <f t="shared" si="3"/>
        <v>-171822</v>
      </c>
    </row>
    <row r="45" spans="1:7" ht="28.5" customHeight="1">
      <c r="A45" s="85" t="s">
        <v>148</v>
      </c>
      <c r="B45" s="24" t="s">
        <v>149</v>
      </c>
      <c r="C45" s="43">
        <v>1082004</v>
      </c>
      <c r="D45" s="43">
        <v>819984</v>
      </c>
      <c r="E45" s="44">
        <f t="shared" si="2"/>
        <v>75.783823350006102</v>
      </c>
      <c r="F45" s="45">
        <f t="shared" si="3"/>
        <v>-262020</v>
      </c>
    </row>
    <row r="46" spans="1:7" ht="27" customHeight="1">
      <c r="A46" s="12" t="s">
        <v>41</v>
      </c>
      <c r="B46" s="96" t="s">
        <v>6</v>
      </c>
      <c r="C46" s="48">
        <f>SUM(C47:C54)</f>
        <v>51472465</v>
      </c>
      <c r="D46" s="48">
        <f>SUM(D47:D54)</f>
        <v>47950467</v>
      </c>
      <c r="E46" s="92">
        <f t="shared" si="2"/>
        <v>93.157510525287648</v>
      </c>
      <c r="F46" s="90">
        <f t="shared" si="3"/>
        <v>-3521998</v>
      </c>
    </row>
    <row r="47" spans="1:7" ht="60" customHeight="1">
      <c r="A47" s="11" t="s">
        <v>42</v>
      </c>
      <c r="B47" s="24" t="s">
        <v>147</v>
      </c>
      <c r="C47" s="43">
        <v>46985155</v>
      </c>
      <c r="D47" s="43">
        <v>43679045</v>
      </c>
      <c r="E47" s="44">
        <f t="shared" si="2"/>
        <v>92.963500918534805</v>
      </c>
      <c r="F47" s="45">
        <f t="shared" si="3"/>
        <v>-3306110</v>
      </c>
    </row>
    <row r="48" spans="1:7" ht="51" customHeight="1">
      <c r="A48" s="11" t="s">
        <v>45</v>
      </c>
      <c r="B48" s="24" t="s">
        <v>44</v>
      </c>
      <c r="C48" s="43">
        <v>619226</v>
      </c>
      <c r="D48" s="43">
        <v>556633</v>
      </c>
      <c r="E48" s="44">
        <f t="shared" si="2"/>
        <v>89.891735812126754</v>
      </c>
      <c r="F48" s="45">
        <f t="shared" si="3"/>
        <v>-62593</v>
      </c>
    </row>
    <row r="49" spans="1:6" ht="36.75" customHeight="1">
      <c r="A49" s="11" t="s">
        <v>60</v>
      </c>
      <c r="B49" s="24" t="s">
        <v>59</v>
      </c>
      <c r="C49" s="43">
        <v>779497</v>
      </c>
      <c r="D49" s="43">
        <v>756636</v>
      </c>
      <c r="E49" s="44">
        <f t="shared" si="2"/>
        <v>97.067211291384055</v>
      </c>
      <c r="F49" s="45">
        <f t="shared" si="3"/>
        <v>-22861</v>
      </c>
    </row>
    <row r="50" spans="1:6" ht="33" customHeight="1">
      <c r="A50" s="11" t="s">
        <v>106</v>
      </c>
      <c r="B50" s="24" t="s">
        <v>61</v>
      </c>
      <c r="C50" s="43">
        <v>3075917</v>
      </c>
      <c r="D50" s="43">
        <v>2947293</v>
      </c>
      <c r="E50" s="44">
        <f t="shared" si="2"/>
        <v>95.818352705876009</v>
      </c>
      <c r="F50" s="45">
        <f t="shared" si="3"/>
        <v>-128624</v>
      </c>
    </row>
    <row r="51" spans="1:6" ht="12" hidden="1" customHeight="1">
      <c r="A51" s="11" t="s">
        <v>9</v>
      </c>
      <c r="B51" s="7" t="s">
        <v>10</v>
      </c>
      <c r="C51" s="46"/>
      <c r="D51" s="47"/>
      <c r="E51" s="44" t="e">
        <f t="shared" si="2"/>
        <v>#DIV/0!</v>
      </c>
      <c r="F51" s="45">
        <f t="shared" si="3"/>
        <v>0</v>
      </c>
    </row>
    <row r="52" spans="1:6" ht="12" hidden="1" customHeight="1">
      <c r="A52" s="12" t="s">
        <v>11</v>
      </c>
      <c r="B52" s="10" t="s">
        <v>12</v>
      </c>
      <c r="C52" s="48"/>
      <c r="D52" s="48"/>
      <c r="E52" s="44" t="e">
        <f t="shared" si="2"/>
        <v>#DIV/0!</v>
      </c>
      <c r="F52" s="45">
        <f t="shared" si="3"/>
        <v>0</v>
      </c>
    </row>
    <row r="53" spans="1:6" ht="12" hidden="1" customHeight="1">
      <c r="A53" s="11" t="s">
        <v>13</v>
      </c>
      <c r="B53" s="7" t="s">
        <v>7</v>
      </c>
      <c r="C53" s="46"/>
      <c r="D53" s="47"/>
      <c r="E53" s="44" t="e">
        <f t="shared" si="2"/>
        <v>#DIV/0!</v>
      </c>
      <c r="F53" s="45">
        <f t="shared" si="3"/>
        <v>0</v>
      </c>
    </row>
    <row r="54" spans="1:6" ht="29.25" customHeight="1">
      <c r="A54" s="11" t="s">
        <v>107</v>
      </c>
      <c r="B54" s="28" t="s">
        <v>108</v>
      </c>
      <c r="C54" s="49">
        <v>12670</v>
      </c>
      <c r="D54" s="50">
        <v>10860</v>
      </c>
      <c r="E54" s="44">
        <f t="shared" si="2"/>
        <v>85.714285714285708</v>
      </c>
      <c r="F54" s="45">
        <f t="shared" si="3"/>
        <v>-1810</v>
      </c>
    </row>
    <row r="55" spans="1:6" s="19" customFormat="1" ht="53.25" customHeight="1">
      <c r="A55" s="12" t="s">
        <v>46</v>
      </c>
      <c r="B55" s="96" t="s">
        <v>14</v>
      </c>
      <c r="C55" s="97">
        <f>SUM(C56:C64)</f>
        <v>7909910</v>
      </c>
      <c r="D55" s="97">
        <f>SUM(D56:D64)</f>
        <v>7630847</v>
      </c>
      <c r="E55" s="92">
        <f t="shared" si="2"/>
        <v>96.471982614214326</v>
      </c>
      <c r="F55" s="90">
        <f t="shared" si="3"/>
        <v>-279063</v>
      </c>
    </row>
    <row r="56" spans="1:6" ht="60" customHeight="1">
      <c r="A56" s="8" t="s">
        <v>150</v>
      </c>
      <c r="B56" s="20" t="s">
        <v>151</v>
      </c>
      <c r="C56" s="43">
        <v>2000</v>
      </c>
      <c r="D56" s="43">
        <v>1139</v>
      </c>
      <c r="E56" s="44">
        <f t="shared" si="2"/>
        <v>56.95</v>
      </c>
      <c r="F56" s="45">
        <f t="shared" si="3"/>
        <v>-861</v>
      </c>
    </row>
    <row r="57" spans="1:6" ht="45" customHeight="1">
      <c r="A57" s="8" t="s">
        <v>63</v>
      </c>
      <c r="B57" s="24" t="s">
        <v>62</v>
      </c>
      <c r="C57" s="43">
        <v>5500</v>
      </c>
      <c r="D57" s="43">
        <v>4348</v>
      </c>
      <c r="E57" s="44">
        <f t="shared" si="2"/>
        <v>79.054545454545462</v>
      </c>
      <c r="F57" s="45">
        <f t="shared" si="3"/>
        <v>-1152</v>
      </c>
    </row>
    <row r="58" spans="1:6" ht="55.5" customHeight="1">
      <c r="A58" s="8" t="s">
        <v>64</v>
      </c>
      <c r="B58" s="25" t="s">
        <v>50</v>
      </c>
      <c r="C58" s="43">
        <v>700288</v>
      </c>
      <c r="D58" s="43">
        <v>620548</v>
      </c>
      <c r="E58" s="44">
        <f t="shared" si="2"/>
        <v>88.613256260281474</v>
      </c>
      <c r="F58" s="45">
        <f t="shared" si="3"/>
        <v>-79740</v>
      </c>
    </row>
    <row r="59" spans="1:6" ht="55.5" customHeight="1">
      <c r="A59" s="8" t="s">
        <v>51</v>
      </c>
      <c r="B59" s="25" t="s">
        <v>52</v>
      </c>
      <c r="C59" s="43">
        <v>92920</v>
      </c>
      <c r="D59" s="43">
        <v>90120</v>
      </c>
      <c r="E59" s="44">
        <f t="shared" si="2"/>
        <v>96.986655187257853</v>
      </c>
      <c r="F59" s="45">
        <f t="shared" si="3"/>
        <v>-2800</v>
      </c>
    </row>
    <row r="60" spans="1:6" ht="89.25" customHeight="1">
      <c r="A60" s="8" t="s">
        <v>47</v>
      </c>
      <c r="B60" s="20" t="s">
        <v>65</v>
      </c>
      <c r="C60" s="51">
        <v>5935190</v>
      </c>
      <c r="D60" s="51">
        <v>5920759</v>
      </c>
      <c r="E60" s="44">
        <f t="shared" si="2"/>
        <v>99.756856983516954</v>
      </c>
      <c r="F60" s="45">
        <f t="shared" si="3"/>
        <v>-14431</v>
      </c>
    </row>
    <row r="61" spans="1:6" ht="59.25" customHeight="1">
      <c r="A61" s="8" t="s">
        <v>67</v>
      </c>
      <c r="B61" s="20" t="s">
        <v>66</v>
      </c>
      <c r="C61" s="51">
        <v>336800</v>
      </c>
      <c r="D61" s="51">
        <v>336270</v>
      </c>
      <c r="E61" s="44">
        <f t="shared" si="2"/>
        <v>99.842636579572442</v>
      </c>
      <c r="F61" s="45">
        <f t="shared" si="3"/>
        <v>-530</v>
      </c>
    </row>
    <row r="62" spans="1:6" ht="58.5" customHeight="1">
      <c r="A62" s="8" t="s">
        <v>48</v>
      </c>
      <c r="B62" s="20" t="s">
        <v>68</v>
      </c>
      <c r="C62" s="43">
        <v>20000</v>
      </c>
      <c r="D62" s="43">
        <v>19000</v>
      </c>
      <c r="E62" s="44">
        <f t="shared" si="2"/>
        <v>95</v>
      </c>
      <c r="F62" s="45">
        <f t="shared" si="3"/>
        <v>-1000</v>
      </c>
    </row>
    <row r="63" spans="1:6" ht="110.25" customHeight="1">
      <c r="A63" s="8" t="s">
        <v>70</v>
      </c>
      <c r="B63" s="20" t="s">
        <v>69</v>
      </c>
      <c r="C63" s="43">
        <v>82028</v>
      </c>
      <c r="D63" s="43">
        <v>39207</v>
      </c>
      <c r="E63" s="44">
        <f t="shared" si="2"/>
        <v>47.797093675330373</v>
      </c>
      <c r="F63" s="45">
        <f t="shared" si="3"/>
        <v>-42821</v>
      </c>
    </row>
    <row r="64" spans="1:6" ht="49.5" customHeight="1">
      <c r="A64" s="8" t="s">
        <v>72</v>
      </c>
      <c r="B64" s="20" t="s">
        <v>71</v>
      </c>
      <c r="C64" s="43">
        <v>735184</v>
      </c>
      <c r="D64" s="43">
        <v>599456</v>
      </c>
      <c r="E64" s="44">
        <f t="shared" si="2"/>
        <v>81.538227164900206</v>
      </c>
      <c r="F64" s="45">
        <f t="shared" si="3"/>
        <v>-135728</v>
      </c>
    </row>
    <row r="65" spans="1:28" ht="36.75" customHeight="1">
      <c r="A65" s="12" t="s">
        <v>49</v>
      </c>
      <c r="B65" s="17" t="s">
        <v>17</v>
      </c>
      <c r="C65" s="48">
        <f>C66+C67+C68</f>
        <v>1465909</v>
      </c>
      <c r="D65" s="48">
        <f>D66+D67+D68</f>
        <v>1455246</v>
      </c>
      <c r="E65" s="92">
        <f t="shared" si="2"/>
        <v>99.272601505277606</v>
      </c>
      <c r="F65" s="90">
        <f t="shared" si="3"/>
        <v>-10663</v>
      </c>
    </row>
    <row r="66" spans="1:28" ht="27" customHeight="1">
      <c r="A66" s="11" t="s">
        <v>74</v>
      </c>
      <c r="B66" s="18" t="s">
        <v>73</v>
      </c>
      <c r="C66" s="43">
        <v>600809</v>
      </c>
      <c r="D66" s="43">
        <v>600066</v>
      </c>
      <c r="E66" s="44">
        <f t="shared" si="2"/>
        <v>99.876333410451579</v>
      </c>
      <c r="F66" s="45">
        <f t="shared" si="3"/>
        <v>-743</v>
      </c>
    </row>
    <row r="67" spans="1:28" ht="31.5">
      <c r="A67" s="11" t="s">
        <v>53</v>
      </c>
      <c r="B67" s="18" t="s">
        <v>75</v>
      </c>
      <c r="C67" s="43">
        <v>665212</v>
      </c>
      <c r="D67" s="43">
        <v>656543</v>
      </c>
      <c r="E67" s="44">
        <f t="shared" si="2"/>
        <v>98.696806431633817</v>
      </c>
      <c r="F67" s="45">
        <f t="shared" si="3"/>
        <v>-8669</v>
      </c>
    </row>
    <row r="68" spans="1:28" ht="33.75" customHeight="1">
      <c r="A68" s="11" t="s">
        <v>77</v>
      </c>
      <c r="B68" s="18" t="s">
        <v>76</v>
      </c>
      <c r="C68" s="43">
        <v>199888</v>
      </c>
      <c r="D68" s="43">
        <v>198637</v>
      </c>
      <c r="E68" s="44">
        <f t="shared" si="2"/>
        <v>99.374149523733294</v>
      </c>
      <c r="F68" s="45">
        <f t="shared" si="3"/>
        <v>-1251</v>
      </c>
    </row>
    <row r="69" spans="1:28" ht="18.75">
      <c r="A69" s="13" t="s">
        <v>54</v>
      </c>
      <c r="B69" s="17" t="s">
        <v>18</v>
      </c>
      <c r="C69" s="48">
        <f>C70+C71</f>
        <v>32000</v>
      </c>
      <c r="D69" s="48">
        <f>D70+D71</f>
        <v>11777</v>
      </c>
      <c r="E69" s="92">
        <f t="shared" si="2"/>
        <v>36.803124999999994</v>
      </c>
      <c r="F69" s="90">
        <f t="shared" si="3"/>
        <v>-20223</v>
      </c>
    </row>
    <row r="70" spans="1:28" ht="39.75" customHeight="1">
      <c r="A70" s="8" t="s">
        <v>55</v>
      </c>
      <c r="B70" s="9" t="s">
        <v>109</v>
      </c>
      <c r="C70" s="51">
        <v>15000</v>
      </c>
      <c r="D70" s="51"/>
      <c r="E70" s="44">
        <f t="shared" si="2"/>
        <v>0</v>
      </c>
      <c r="F70" s="45">
        <f t="shared" si="3"/>
        <v>-15000</v>
      </c>
    </row>
    <row r="71" spans="1:28" ht="48" customHeight="1">
      <c r="A71" s="35" t="s">
        <v>78</v>
      </c>
      <c r="B71" s="20" t="s">
        <v>79</v>
      </c>
      <c r="C71" s="51">
        <v>17000</v>
      </c>
      <c r="D71" s="51">
        <v>11777</v>
      </c>
      <c r="E71" s="44">
        <f t="shared" si="2"/>
        <v>69.276470588235298</v>
      </c>
      <c r="F71" s="45">
        <f t="shared" si="3"/>
        <v>-5223</v>
      </c>
    </row>
    <row r="72" spans="1:28" ht="18.75">
      <c r="A72" s="13" t="s">
        <v>80</v>
      </c>
      <c r="B72" s="17" t="s">
        <v>81</v>
      </c>
      <c r="C72" s="48">
        <f>C73</f>
        <v>4000</v>
      </c>
      <c r="D72" s="48">
        <f>D73</f>
        <v>4000</v>
      </c>
      <c r="E72" s="92">
        <f t="shared" si="2"/>
        <v>100</v>
      </c>
      <c r="F72" s="90">
        <f t="shared" si="3"/>
        <v>0</v>
      </c>
    </row>
    <row r="73" spans="1:28" ht="33.75" customHeight="1">
      <c r="A73" s="8" t="s">
        <v>83</v>
      </c>
      <c r="B73" s="20" t="s">
        <v>82</v>
      </c>
      <c r="C73" s="43">
        <v>4000</v>
      </c>
      <c r="D73" s="43">
        <v>4000</v>
      </c>
      <c r="E73" s="44">
        <f t="shared" si="2"/>
        <v>100</v>
      </c>
      <c r="F73" s="45">
        <f t="shared" si="3"/>
        <v>0</v>
      </c>
    </row>
    <row r="74" spans="1:28" ht="29.25" customHeight="1">
      <c r="A74" s="13" t="s">
        <v>56</v>
      </c>
      <c r="B74" s="98" t="s">
        <v>84</v>
      </c>
      <c r="C74" s="59">
        <f>C77</f>
        <v>87500</v>
      </c>
      <c r="D74" s="59">
        <f>D77</f>
        <v>0</v>
      </c>
      <c r="E74" s="92">
        <f t="shared" si="2"/>
        <v>0</v>
      </c>
      <c r="F74" s="90">
        <f t="shared" si="3"/>
        <v>-87500</v>
      </c>
    </row>
    <row r="75" spans="1:28" ht="12" hidden="1" customHeight="1">
      <c r="A75" s="13" t="s">
        <v>20</v>
      </c>
      <c r="B75" s="17" t="s">
        <v>21</v>
      </c>
      <c r="C75" s="48"/>
      <c r="D75" s="48"/>
      <c r="E75" s="44" t="e">
        <f t="shared" si="2"/>
        <v>#DIV/0!</v>
      </c>
      <c r="F75" s="45">
        <f t="shared" si="3"/>
        <v>0</v>
      </c>
    </row>
    <row r="76" spans="1:28" ht="12" hidden="1" customHeight="1">
      <c r="A76" s="8" t="s">
        <v>22</v>
      </c>
      <c r="B76" s="9" t="s">
        <v>23</v>
      </c>
      <c r="C76" s="46"/>
      <c r="D76" s="47"/>
      <c r="E76" s="44" t="e">
        <f t="shared" si="2"/>
        <v>#DIV/0!</v>
      </c>
      <c r="F76" s="45">
        <f t="shared" si="3"/>
        <v>0</v>
      </c>
    </row>
    <row r="77" spans="1:28" s="16" customFormat="1" ht="21.75" customHeight="1">
      <c r="A77" s="8" t="s">
        <v>85</v>
      </c>
      <c r="B77" s="9" t="s">
        <v>25</v>
      </c>
      <c r="C77" s="52">
        <v>87500</v>
      </c>
      <c r="D77" s="52"/>
      <c r="E77" s="44">
        <f t="shared" si="2"/>
        <v>0</v>
      </c>
      <c r="F77" s="45">
        <f t="shared" si="3"/>
        <v>-87500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36.75" customHeight="1">
      <c r="A78" s="8" t="s">
        <v>87</v>
      </c>
      <c r="B78" s="98" t="s">
        <v>86</v>
      </c>
      <c r="C78" s="59">
        <f>C79+C80+C81+ C82</f>
        <v>3373423</v>
      </c>
      <c r="D78" s="59">
        <f>D79+D80+D81+ D82</f>
        <v>3164638</v>
      </c>
      <c r="E78" s="92">
        <f t="shared" si="2"/>
        <v>93.810885856887793</v>
      </c>
      <c r="F78" s="90">
        <f t="shared" si="3"/>
        <v>-208785</v>
      </c>
    </row>
    <row r="79" spans="1:28" ht="60.75" customHeight="1">
      <c r="A79" s="8" t="s">
        <v>126</v>
      </c>
      <c r="B79" s="20" t="s">
        <v>127</v>
      </c>
      <c r="C79" s="49">
        <v>1819700</v>
      </c>
      <c r="D79" s="49">
        <v>1819700</v>
      </c>
      <c r="E79" s="44">
        <f t="shared" si="2"/>
        <v>100</v>
      </c>
      <c r="F79" s="45">
        <f t="shared" si="3"/>
        <v>0</v>
      </c>
    </row>
    <row r="80" spans="1:28" ht="78.75" customHeight="1">
      <c r="A80" s="36">
        <v>9620</v>
      </c>
      <c r="B80" s="20" t="s">
        <v>152</v>
      </c>
      <c r="C80" s="43">
        <v>446281</v>
      </c>
      <c r="D80" s="43">
        <v>443370</v>
      </c>
      <c r="E80" s="44">
        <f t="shared" si="2"/>
        <v>99.347720382449623</v>
      </c>
      <c r="F80" s="45">
        <f t="shared" si="3"/>
        <v>-2911</v>
      </c>
    </row>
    <row r="81" spans="1:18" ht="33.75" customHeight="1">
      <c r="A81" s="8" t="s">
        <v>89</v>
      </c>
      <c r="B81" s="20" t="s">
        <v>88</v>
      </c>
      <c r="C81" s="43">
        <v>983442</v>
      </c>
      <c r="D81" s="43">
        <v>780568</v>
      </c>
      <c r="E81" s="44">
        <f t="shared" si="2"/>
        <v>79.371025439222649</v>
      </c>
      <c r="F81" s="45">
        <f t="shared" si="3"/>
        <v>-202874</v>
      </c>
    </row>
    <row r="82" spans="1:18" ht="57.75" customHeight="1">
      <c r="A82" s="8" t="s">
        <v>91</v>
      </c>
      <c r="B82" s="20" t="s">
        <v>90</v>
      </c>
      <c r="C82" s="43">
        <v>124000</v>
      </c>
      <c r="D82" s="43">
        <v>121000</v>
      </c>
      <c r="E82" s="44">
        <f t="shared" si="2"/>
        <v>97.58064516129032</v>
      </c>
      <c r="F82" s="45">
        <f t="shared" si="3"/>
        <v>-3000</v>
      </c>
    </row>
    <row r="83" spans="1:18" s="6" customFormat="1" ht="37.5" customHeight="1">
      <c r="A83" s="12" t="s">
        <v>34</v>
      </c>
      <c r="B83" s="68" t="s">
        <v>142</v>
      </c>
      <c r="C83" s="99">
        <f>C43+C46+C55+C65+C69+C72+C74+C78</f>
        <v>67452530</v>
      </c>
      <c r="D83" s="99">
        <f>D43+D46+D55+D65+D69+D72+D74+D78</f>
        <v>62890456</v>
      </c>
      <c r="E83" s="92">
        <f t="shared" si="2"/>
        <v>93.236615439035418</v>
      </c>
      <c r="F83" s="90">
        <f t="shared" si="3"/>
        <v>-4562074</v>
      </c>
    </row>
    <row r="84" spans="1:18" s="6" customFormat="1" ht="25.5" customHeight="1">
      <c r="A84" s="122" t="s">
        <v>0</v>
      </c>
      <c r="B84" s="123"/>
      <c r="C84" s="123"/>
      <c r="D84" s="123"/>
      <c r="E84" s="123"/>
      <c r="F84" s="124"/>
    </row>
    <row r="85" spans="1:18" s="19" customFormat="1" ht="18.75">
      <c r="A85" s="31">
        <v>1000</v>
      </c>
      <c r="B85" s="17" t="s">
        <v>6</v>
      </c>
      <c r="C85" s="97">
        <f>C86</f>
        <v>4265377</v>
      </c>
      <c r="D85" s="97">
        <f>D86</f>
        <v>2524199</v>
      </c>
      <c r="E85" s="92">
        <f t="shared" si="2"/>
        <v>59.178801780006786</v>
      </c>
      <c r="F85" s="90">
        <f t="shared" si="3"/>
        <v>-1741178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87" customHeight="1">
      <c r="A86" s="37">
        <v>1020</v>
      </c>
      <c r="B86" s="29" t="s">
        <v>43</v>
      </c>
      <c r="C86" s="49">
        <v>4265377</v>
      </c>
      <c r="D86" s="49">
        <v>2524199</v>
      </c>
      <c r="E86" s="44">
        <f t="shared" si="2"/>
        <v>59.178801780006786</v>
      </c>
      <c r="F86" s="45">
        <f t="shared" si="3"/>
        <v>-1741178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ht="18.75" hidden="1">
      <c r="A87" s="37">
        <v>70807</v>
      </c>
      <c r="B87" s="9" t="s">
        <v>8</v>
      </c>
      <c r="C87" s="46"/>
      <c r="D87" s="47"/>
      <c r="E87" s="44" t="e">
        <f t="shared" si="2"/>
        <v>#DIV/0!</v>
      </c>
      <c r="F87" s="45">
        <f t="shared" si="3"/>
        <v>0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s="19" customFormat="1" ht="18.75">
      <c r="A88" s="31">
        <v>3000</v>
      </c>
      <c r="B88" s="17" t="s">
        <v>26</v>
      </c>
      <c r="C88" s="59">
        <f>SUM(C91:C91)</f>
        <v>158040</v>
      </c>
      <c r="D88" s="59">
        <f>SUM(D91:D91)</f>
        <v>320522</v>
      </c>
      <c r="E88" s="92">
        <f t="shared" si="2"/>
        <v>202.8106808402936</v>
      </c>
      <c r="F88" s="90">
        <f t="shared" si="3"/>
        <v>162482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12" hidden="1" customHeight="1">
      <c r="A89" s="34"/>
      <c r="B89" s="30"/>
      <c r="C89" s="60"/>
      <c r="D89" s="60"/>
      <c r="E89" s="44" t="e">
        <f t="shared" si="2"/>
        <v>#DIV/0!</v>
      </c>
      <c r="F89" s="45">
        <f t="shared" si="3"/>
        <v>0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ht="12" hidden="1" customHeight="1">
      <c r="A90" s="8" t="s">
        <v>15</v>
      </c>
      <c r="B90" s="9" t="s">
        <v>16</v>
      </c>
      <c r="C90" s="46"/>
      <c r="D90" s="46"/>
      <c r="E90" s="44" t="e">
        <f t="shared" si="2"/>
        <v>#DIV/0!</v>
      </c>
      <c r="F90" s="45">
        <f t="shared" si="3"/>
        <v>0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75.75" customHeight="1">
      <c r="A91" s="8" t="s">
        <v>47</v>
      </c>
      <c r="B91" s="20" t="s">
        <v>65</v>
      </c>
      <c r="C91" s="46">
        <v>158040</v>
      </c>
      <c r="D91" s="46">
        <v>320522</v>
      </c>
      <c r="E91" s="44">
        <f t="shared" si="2"/>
        <v>202.8106808402936</v>
      </c>
      <c r="F91" s="45">
        <f t="shared" si="3"/>
        <v>162482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s="19" customFormat="1" ht="26.25" customHeight="1">
      <c r="A92" s="31">
        <v>4000</v>
      </c>
      <c r="B92" s="100" t="s">
        <v>27</v>
      </c>
      <c r="C92" s="48">
        <f>SUM(C93:C94)</f>
        <v>0</v>
      </c>
      <c r="D92" s="48">
        <f>SUM(D93:D94)</f>
        <v>145622</v>
      </c>
      <c r="E92" s="44"/>
      <c r="F92" s="45">
        <f t="shared" si="3"/>
        <v>145622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32.25" customHeight="1">
      <c r="A93" s="37">
        <v>4030</v>
      </c>
      <c r="B93" s="18" t="s">
        <v>73</v>
      </c>
      <c r="C93" s="55">
        <v>0</v>
      </c>
      <c r="D93" s="56">
        <v>145339</v>
      </c>
      <c r="E93" s="44"/>
      <c r="F93" s="45">
        <f t="shared" si="3"/>
        <v>145339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ht="57.75" customHeight="1">
      <c r="A94" s="37">
        <v>4060</v>
      </c>
      <c r="B94" s="18" t="s">
        <v>75</v>
      </c>
      <c r="C94" s="49"/>
      <c r="D94" s="49">
        <v>283</v>
      </c>
      <c r="E94" s="44"/>
      <c r="F94" s="45">
        <f t="shared" si="3"/>
        <v>283</v>
      </c>
    </row>
    <row r="95" spans="1:18" ht="12" hidden="1" customHeight="1">
      <c r="A95" s="37">
        <v>150110</v>
      </c>
      <c r="B95" s="9" t="s">
        <v>32</v>
      </c>
      <c r="C95" s="46"/>
      <c r="D95" s="46"/>
      <c r="E95" s="44" t="e">
        <f>D96/C96*100</f>
        <v>#DIV/0!</v>
      </c>
      <c r="F95" s="45">
        <f t="shared" si="3"/>
        <v>0</v>
      </c>
    </row>
    <row r="96" spans="1:18" ht="12" hidden="1" customHeight="1">
      <c r="A96" s="13">
        <v>250000</v>
      </c>
      <c r="B96" s="17" t="s">
        <v>24</v>
      </c>
      <c r="C96" s="59">
        <f>C97</f>
        <v>0</v>
      </c>
      <c r="D96" s="59">
        <f>D97</f>
        <v>0</v>
      </c>
      <c r="E96" s="44" t="e">
        <f>D97/C97*100</f>
        <v>#DIV/0!</v>
      </c>
      <c r="F96" s="45">
        <f t="shared" si="3"/>
        <v>0</v>
      </c>
    </row>
    <row r="97" spans="1:6" ht="12" hidden="1" customHeight="1">
      <c r="A97" s="8" t="s">
        <v>19</v>
      </c>
      <c r="B97" s="9" t="s">
        <v>30</v>
      </c>
      <c r="C97" s="46"/>
      <c r="D97" s="46"/>
      <c r="E97" s="44">
        <f>D100/C100*100</f>
        <v>0</v>
      </c>
      <c r="F97" s="45">
        <f t="shared" ref="F97:F107" si="4">D97-C97</f>
        <v>0</v>
      </c>
    </row>
    <row r="98" spans="1:6" ht="31.5" customHeight="1">
      <c r="A98" s="13" t="s">
        <v>130</v>
      </c>
      <c r="B98" s="17" t="s">
        <v>131</v>
      </c>
      <c r="C98" s="46">
        <v>844502</v>
      </c>
      <c r="D98" s="46">
        <v>844251</v>
      </c>
      <c r="E98" s="44">
        <f>D98/C98*100</f>
        <v>99.970278341555144</v>
      </c>
      <c r="F98" s="45">
        <f t="shared" si="4"/>
        <v>-251</v>
      </c>
    </row>
    <row r="99" spans="1:6" ht="86.25" customHeight="1">
      <c r="A99" s="8" t="s">
        <v>128</v>
      </c>
      <c r="B99" s="20" t="s">
        <v>129</v>
      </c>
      <c r="C99" s="46">
        <v>844502</v>
      </c>
      <c r="D99" s="46">
        <v>844251</v>
      </c>
      <c r="E99" s="44">
        <f>D99/C99*100</f>
        <v>99.970278341555144</v>
      </c>
      <c r="F99" s="45">
        <f t="shared" si="4"/>
        <v>-251</v>
      </c>
    </row>
    <row r="100" spans="1:6" s="15" customFormat="1" ht="31.5" customHeight="1">
      <c r="A100" s="13" t="s">
        <v>80</v>
      </c>
      <c r="B100" s="17" t="s">
        <v>81</v>
      </c>
      <c r="C100" s="101">
        <f>C101</f>
        <v>20000</v>
      </c>
      <c r="D100" s="101">
        <f>D101</f>
        <v>0</v>
      </c>
      <c r="E100" s="102">
        <f t="shared" ref="E100:E107" si="5">D100/C100*100</f>
        <v>0</v>
      </c>
      <c r="F100" s="103">
        <f t="shared" si="4"/>
        <v>-20000</v>
      </c>
    </row>
    <row r="101" spans="1:6" s="15" customFormat="1" ht="55.5" customHeight="1">
      <c r="A101" s="8" t="s">
        <v>153</v>
      </c>
      <c r="B101" s="23" t="s">
        <v>154</v>
      </c>
      <c r="C101" s="49">
        <v>20000</v>
      </c>
      <c r="D101" s="49"/>
      <c r="E101" s="53"/>
      <c r="F101" s="54">
        <f t="shared" si="4"/>
        <v>-20000</v>
      </c>
    </row>
    <row r="102" spans="1:6" ht="33.75" customHeight="1">
      <c r="A102" s="13" t="s">
        <v>87</v>
      </c>
      <c r="B102" s="17" t="s">
        <v>86</v>
      </c>
      <c r="C102" s="59">
        <f>C104+C105+C103</f>
        <v>3763063</v>
      </c>
      <c r="D102" s="59">
        <f>D104+D105+D103</f>
        <v>2897173</v>
      </c>
      <c r="E102" s="92">
        <f t="shared" si="5"/>
        <v>76.989755419986324</v>
      </c>
      <c r="F102" s="90">
        <f t="shared" si="4"/>
        <v>-865890</v>
      </c>
    </row>
    <row r="103" spans="1:6" ht="104.25" customHeight="1">
      <c r="A103" s="86" t="s">
        <v>155</v>
      </c>
      <c r="B103" s="9" t="s">
        <v>156</v>
      </c>
      <c r="C103" s="49">
        <v>1438960</v>
      </c>
      <c r="D103" s="49">
        <v>1437173</v>
      </c>
      <c r="E103" s="53">
        <f t="shared" si="5"/>
        <v>99.875813087229673</v>
      </c>
      <c r="F103" s="54">
        <f t="shared" si="4"/>
        <v>-1787</v>
      </c>
    </row>
    <row r="104" spans="1:6" ht="45.75" customHeight="1">
      <c r="A104" s="8" t="s">
        <v>92</v>
      </c>
      <c r="B104" s="23" t="s">
        <v>93</v>
      </c>
      <c r="C104" s="49">
        <v>1664103</v>
      </c>
      <c r="D104" s="49">
        <v>800000</v>
      </c>
      <c r="E104" s="53">
        <f t="shared" si="5"/>
        <v>48.073947345807319</v>
      </c>
      <c r="F104" s="54">
        <f t="shared" si="4"/>
        <v>-864103</v>
      </c>
    </row>
    <row r="105" spans="1:6" ht="32.25" customHeight="1">
      <c r="A105" s="8" t="s">
        <v>89</v>
      </c>
      <c r="B105" s="23" t="s">
        <v>94</v>
      </c>
      <c r="C105" s="49">
        <v>660000</v>
      </c>
      <c r="D105" s="49">
        <v>660000</v>
      </c>
      <c r="E105" s="53">
        <f t="shared" si="5"/>
        <v>100</v>
      </c>
      <c r="F105" s="54">
        <f t="shared" si="4"/>
        <v>0</v>
      </c>
    </row>
    <row r="106" spans="1:6" ht="27.75" customHeight="1" thickBot="1">
      <c r="A106" s="104" t="s">
        <v>34</v>
      </c>
      <c r="B106" s="105" t="s">
        <v>141</v>
      </c>
      <c r="C106" s="106">
        <f>+C85+C88+C92+C98+C100+C102</f>
        <v>9050982</v>
      </c>
      <c r="D106" s="106">
        <f>+D85+D88+D92+D98+D100+D102</f>
        <v>6731767</v>
      </c>
      <c r="E106" s="107">
        <f t="shared" si="5"/>
        <v>74.376095323137321</v>
      </c>
      <c r="F106" s="108">
        <f t="shared" si="4"/>
        <v>-2319215</v>
      </c>
    </row>
    <row r="107" spans="1:6" s="6" customFormat="1" ht="30" customHeight="1" thickBot="1">
      <c r="A107" s="109"/>
      <c r="B107" s="110" t="s">
        <v>140</v>
      </c>
      <c r="C107" s="111">
        <f>C83+C106</f>
        <v>76503512</v>
      </c>
      <c r="D107" s="112">
        <f>D83+D106</f>
        <v>69622223</v>
      </c>
      <c r="E107" s="113">
        <f t="shared" si="5"/>
        <v>91.00526391520431</v>
      </c>
      <c r="F107" s="114">
        <f t="shared" si="4"/>
        <v>-6881289</v>
      </c>
    </row>
    <row r="108" spans="1:6" ht="31.5">
      <c r="A108" s="74"/>
      <c r="B108" s="75" t="s">
        <v>114</v>
      </c>
      <c r="C108" s="97">
        <v>2189588</v>
      </c>
      <c r="D108" s="115">
        <v>3576758</v>
      </c>
      <c r="E108" s="76"/>
      <c r="F108" s="77"/>
    </row>
    <row r="109" spans="1:6" ht="30" customHeight="1">
      <c r="A109" s="31">
        <v>200000</v>
      </c>
      <c r="B109" s="17" t="s">
        <v>115</v>
      </c>
      <c r="C109" s="97">
        <v>2189588</v>
      </c>
      <c r="D109" s="97">
        <v>-3576758</v>
      </c>
      <c r="E109" s="61"/>
      <c r="F109" s="78"/>
    </row>
    <row r="110" spans="1:6" ht="31.5">
      <c r="A110" s="31">
        <v>208000</v>
      </c>
      <c r="B110" s="68" t="s">
        <v>116</v>
      </c>
      <c r="C110" s="97">
        <v>2189588</v>
      </c>
      <c r="D110" s="97">
        <v>-3576568</v>
      </c>
      <c r="E110" s="61"/>
      <c r="F110" s="78"/>
    </row>
    <row r="111" spans="1:6" ht="18.75">
      <c r="A111" s="31">
        <v>208100</v>
      </c>
      <c r="B111" s="68" t="s">
        <v>117</v>
      </c>
      <c r="C111" s="97">
        <v>7039404</v>
      </c>
      <c r="D111" s="97">
        <v>7039404</v>
      </c>
      <c r="E111" s="61"/>
      <c r="F111" s="78"/>
    </row>
    <row r="112" spans="1:6" ht="18.75">
      <c r="A112" s="31">
        <v>208200</v>
      </c>
      <c r="B112" s="69" t="s">
        <v>118</v>
      </c>
      <c r="C112" s="97">
        <v>717582</v>
      </c>
      <c r="D112" s="97">
        <v>7365143</v>
      </c>
      <c r="E112" s="61"/>
      <c r="F112" s="78"/>
    </row>
    <row r="113" spans="1:6" ht="18.75">
      <c r="A113" s="31">
        <v>208300</v>
      </c>
      <c r="B113" s="79" t="s">
        <v>119</v>
      </c>
      <c r="C113" s="97">
        <v>0</v>
      </c>
      <c r="D113" s="97">
        <v>-566714</v>
      </c>
      <c r="E113" s="61"/>
      <c r="F113" s="78"/>
    </row>
    <row r="114" spans="1:6" ht="31.5">
      <c r="A114" s="31">
        <v>208400</v>
      </c>
      <c r="B114" s="68" t="s">
        <v>120</v>
      </c>
      <c r="C114" s="97">
        <v>-4132234</v>
      </c>
      <c r="D114" s="97">
        <v>-2684305</v>
      </c>
      <c r="E114" s="61"/>
      <c r="F114" s="78"/>
    </row>
    <row r="115" spans="1:6" ht="31.5">
      <c r="A115" s="31"/>
      <c r="B115" s="68" t="s">
        <v>121</v>
      </c>
      <c r="C115" s="117">
        <v>-4132234</v>
      </c>
      <c r="D115" s="97">
        <v>-2810700</v>
      </c>
      <c r="E115" s="61"/>
      <c r="F115" s="78"/>
    </row>
    <row r="116" spans="1:6" ht="30.75" customHeight="1">
      <c r="A116" s="31">
        <v>200000</v>
      </c>
      <c r="B116" s="17" t="s">
        <v>122</v>
      </c>
      <c r="C116" s="97">
        <v>4132234</v>
      </c>
      <c r="D116" s="97">
        <v>2810700</v>
      </c>
      <c r="E116" s="61"/>
      <c r="F116" s="78"/>
    </row>
    <row r="117" spans="1:6" ht="31.5">
      <c r="A117" s="31">
        <v>205000</v>
      </c>
      <c r="B117" s="68" t="s">
        <v>123</v>
      </c>
      <c r="C117" s="118">
        <v>0</v>
      </c>
      <c r="D117" s="97">
        <v>121002</v>
      </c>
      <c r="E117" s="61"/>
      <c r="F117" s="78"/>
    </row>
    <row r="118" spans="1:6" ht="18.75">
      <c r="A118" s="31">
        <v>205100</v>
      </c>
      <c r="B118" s="68" t="s">
        <v>117</v>
      </c>
      <c r="C118" s="97">
        <v>187429</v>
      </c>
      <c r="D118" s="97">
        <v>187429</v>
      </c>
      <c r="E118" s="61"/>
      <c r="F118" s="78"/>
    </row>
    <row r="119" spans="1:6" ht="18.75">
      <c r="A119" s="31">
        <v>205200</v>
      </c>
      <c r="B119" s="69" t="s">
        <v>118</v>
      </c>
      <c r="C119" s="97">
        <v>187429</v>
      </c>
      <c r="D119" s="97">
        <v>0</v>
      </c>
      <c r="E119" s="61"/>
      <c r="F119" s="78"/>
    </row>
    <row r="120" spans="1:6" ht="37.5" customHeight="1" thickBot="1">
      <c r="A120" s="31">
        <v>208000</v>
      </c>
      <c r="B120" s="80" t="s">
        <v>124</v>
      </c>
      <c r="C120" s="116">
        <v>4132234</v>
      </c>
      <c r="D120" s="97">
        <v>2689698</v>
      </c>
      <c r="E120" s="61"/>
      <c r="F120" s="78"/>
    </row>
    <row r="121" spans="1:6" ht="32.25" thickBot="1">
      <c r="A121" s="81">
        <v>208400</v>
      </c>
      <c r="B121" s="82" t="s">
        <v>120</v>
      </c>
      <c r="C121" s="116">
        <v>4132234</v>
      </c>
      <c r="D121" s="116">
        <v>2684305</v>
      </c>
      <c r="E121" s="83"/>
      <c r="F121" s="84"/>
    </row>
    <row r="122" spans="1:6">
      <c r="A122" s="6"/>
      <c r="B122" s="6"/>
      <c r="C122" s="5"/>
      <c r="D122" s="5"/>
      <c r="E122" s="5"/>
      <c r="F122" s="6"/>
    </row>
    <row r="123" spans="1:6" ht="41.25" customHeight="1">
      <c r="A123" s="6"/>
      <c r="B123" s="71" t="s">
        <v>161</v>
      </c>
      <c r="C123" s="70"/>
      <c r="D123" s="70"/>
      <c r="E123" s="72" t="s">
        <v>162</v>
      </c>
      <c r="F123" s="6"/>
    </row>
    <row r="124" spans="1:6">
      <c r="A124" s="6"/>
      <c r="B124" s="6"/>
      <c r="C124" s="5"/>
      <c r="D124" s="5"/>
      <c r="E124" s="5"/>
      <c r="F124" s="6"/>
    </row>
    <row r="125" spans="1:6">
      <c r="A125" s="6"/>
      <c r="B125" s="6"/>
      <c r="C125" s="5"/>
      <c r="D125" s="5"/>
      <c r="E125" s="5"/>
      <c r="F125" s="6"/>
    </row>
    <row r="126" spans="1:6">
      <c r="A126" s="6" t="s">
        <v>143</v>
      </c>
      <c r="B126" s="6"/>
      <c r="C126" s="5"/>
      <c r="D126" s="5"/>
      <c r="E126" s="5"/>
      <c r="F126" s="6"/>
    </row>
    <row r="127" spans="1:6">
      <c r="A127" s="6" t="s">
        <v>144</v>
      </c>
      <c r="B127" s="6"/>
      <c r="C127" s="5"/>
      <c r="D127" s="5"/>
      <c r="E127" s="5"/>
      <c r="F127" s="6"/>
    </row>
    <row r="128" spans="1:6">
      <c r="A128" s="6"/>
      <c r="B128" s="6"/>
      <c r="C128" s="5"/>
      <c r="D128" s="5"/>
      <c r="E128" s="5"/>
      <c r="F128" s="6"/>
    </row>
    <row r="129" spans="1:6">
      <c r="A129" s="6"/>
      <c r="B129" s="6"/>
      <c r="C129" s="5"/>
      <c r="D129" s="5"/>
      <c r="E129" s="5"/>
      <c r="F129" s="6"/>
    </row>
    <row r="130" spans="1:6">
      <c r="A130" s="6"/>
      <c r="B130" s="6"/>
      <c r="C130" s="5"/>
      <c r="D130" s="5"/>
      <c r="E130" s="5"/>
      <c r="F130" s="6"/>
    </row>
    <row r="131" spans="1:6">
      <c r="A131" s="6"/>
      <c r="B131" s="6"/>
      <c r="C131" s="5"/>
      <c r="D131" s="5"/>
      <c r="E131" s="5"/>
      <c r="F131" s="6"/>
    </row>
    <row r="132" spans="1:6">
      <c r="A132" s="6"/>
      <c r="B132" s="6"/>
      <c r="C132" s="5"/>
      <c r="D132" s="5"/>
      <c r="E132" s="5"/>
      <c r="F132" s="6"/>
    </row>
    <row r="133" spans="1:6">
      <c r="A133" s="6"/>
      <c r="B133" s="6"/>
      <c r="C133" s="5"/>
      <c r="D133" s="5"/>
      <c r="E133" s="5"/>
      <c r="F133" s="6"/>
    </row>
    <row r="134" spans="1:6">
      <c r="A134" s="6"/>
      <c r="B134" s="6"/>
      <c r="C134" s="5"/>
      <c r="D134" s="5"/>
      <c r="E134" s="5"/>
      <c r="F134" s="6"/>
    </row>
    <row r="135" spans="1:6">
      <c r="A135" s="6"/>
      <c r="B135" s="6"/>
      <c r="C135" s="5"/>
      <c r="D135" s="5"/>
      <c r="E135" s="5"/>
      <c r="F135" s="6"/>
    </row>
    <row r="136" spans="1:6">
      <c r="A136" s="6"/>
      <c r="B136" s="6"/>
      <c r="C136" s="5"/>
      <c r="D136" s="5"/>
      <c r="E136" s="5"/>
      <c r="F136" s="6"/>
    </row>
    <row r="137" spans="1:6">
      <c r="A137" s="6"/>
      <c r="B137" s="6"/>
      <c r="C137" s="5"/>
      <c r="D137" s="5"/>
      <c r="E137" s="5"/>
      <c r="F137" s="6"/>
    </row>
    <row r="138" spans="1:6">
      <c r="A138" s="6"/>
      <c r="B138" s="6"/>
      <c r="C138" s="5"/>
      <c r="D138" s="5"/>
      <c r="E138" s="5"/>
      <c r="F138" s="6"/>
    </row>
    <row r="139" spans="1:6">
      <c r="A139" s="6"/>
      <c r="B139" s="6"/>
      <c r="C139" s="5"/>
      <c r="D139" s="5"/>
      <c r="E139" s="5"/>
      <c r="F139" s="6"/>
    </row>
    <row r="140" spans="1:6">
      <c r="A140" s="6"/>
      <c r="B140" s="6"/>
      <c r="C140" s="5"/>
      <c r="D140" s="5"/>
      <c r="E140" s="5"/>
      <c r="F140" s="6"/>
    </row>
    <row r="141" spans="1:6">
      <c r="A141" s="6"/>
      <c r="B141" s="6"/>
      <c r="C141" s="5"/>
      <c r="D141" s="5"/>
      <c r="E141" s="5"/>
      <c r="F141" s="6"/>
    </row>
    <row r="142" spans="1:6">
      <c r="A142" s="6"/>
      <c r="B142" s="6"/>
      <c r="C142" s="5"/>
      <c r="D142" s="5"/>
      <c r="E142" s="5"/>
      <c r="F142" s="6"/>
    </row>
    <row r="143" spans="1:6">
      <c r="A143" s="6"/>
      <c r="B143" s="6"/>
      <c r="C143" s="5"/>
      <c r="D143" s="5"/>
      <c r="E143" s="5"/>
      <c r="F143" s="6"/>
    </row>
    <row r="144" spans="1:6">
      <c r="A144" s="6"/>
      <c r="B144" s="6"/>
      <c r="C144" s="5"/>
      <c r="D144" s="5"/>
      <c r="E144" s="5"/>
      <c r="F144" s="6"/>
    </row>
    <row r="145" spans="1:6">
      <c r="A145" s="6"/>
      <c r="B145" s="6"/>
      <c r="C145" s="5"/>
      <c r="D145" s="5"/>
      <c r="E145" s="5"/>
      <c r="F145" s="6"/>
    </row>
    <row r="146" spans="1:6">
      <c r="A146" s="6"/>
      <c r="B146" s="6"/>
      <c r="C146" s="5"/>
      <c r="D146" s="5"/>
      <c r="E146" s="5"/>
      <c r="F146" s="6"/>
    </row>
    <row r="147" spans="1:6">
      <c r="A147" s="6"/>
      <c r="B147" s="6"/>
      <c r="C147" s="5"/>
      <c r="D147" s="5"/>
      <c r="E147" s="5"/>
      <c r="F147" s="6"/>
    </row>
    <row r="148" spans="1:6">
      <c r="A148" s="6"/>
      <c r="B148" s="6"/>
      <c r="C148" s="5"/>
      <c r="D148" s="5"/>
      <c r="E148" s="5"/>
      <c r="F148" s="6"/>
    </row>
    <row r="149" spans="1:6">
      <c r="A149" s="6"/>
      <c r="B149" s="6"/>
      <c r="C149" s="5"/>
      <c r="D149" s="5"/>
      <c r="E149" s="5"/>
      <c r="F149" s="6"/>
    </row>
    <row r="150" spans="1:6">
      <c r="A150" s="6"/>
      <c r="B150" s="6"/>
      <c r="C150" s="5"/>
      <c r="D150" s="5"/>
      <c r="E150" s="5"/>
      <c r="F150" s="6"/>
    </row>
    <row r="151" spans="1:6">
      <c r="A151" s="6"/>
      <c r="B151" s="6"/>
      <c r="C151" s="5"/>
      <c r="D151" s="5"/>
      <c r="E151" s="5"/>
      <c r="F151" s="6"/>
    </row>
    <row r="152" spans="1:6">
      <c r="A152" s="6"/>
      <c r="B152" s="6"/>
      <c r="C152" s="5"/>
      <c r="D152" s="5"/>
      <c r="E152" s="5"/>
      <c r="F152" s="6"/>
    </row>
    <row r="153" spans="1:6">
      <c r="A153" s="6"/>
      <c r="B153" s="6"/>
      <c r="C153" s="5"/>
      <c r="D153" s="5"/>
      <c r="E153" s="5"/>
      <c r="F153" s="6"/>
    </row>
    <row r="154" spans="1:6">
      <c r="A154" s="6"/>
      <c r="B154" s="6"/>
      <c r="C154" s="5"/>
      <c r="D154" s="5"/>
      <c r="E154" s="5"/>
      <c r="F154" s="6"/>
    </row>
    <row r="155" spans="1:6">
      <c r="A155" s="6"/>
      <c r="B155" s="6"/>
      <c r="C155" s="5"/>
      <c r="D155" s="5"/>
      <c r="E155" s="5"/>
      <c r="F155" s="6"/>
    </row>
    <row r="156" spans="1:6">
      <c r="A156" s="6"/>
      <c r="B156" s="6"/>
      <c r="C156" s="5"/>
      <c r="D156" s="5"/>
      <c r="E156" s="5"/>
      <c r="F156" s="6"/>
    </row>
    <row r="157" spans="1:6">
      <c r="A157" s="6"/>
      <c r="B157" s="6"/>
      <c r="C157" s="5"/>
      <c r="D157" s="5"/>
      <c r="E157" s="5"/>
      <c r="F157" s="6"/>
    </row>
    <row r="158" spans="1:6">
      <c r="A158" s="6"/>
      <c r="B158" s="6"/>
      <c r="C158" s="5"/>
      <c r="D158" s="5"/>
      <c r="E158" s="5"/>
      <c r="F158" s="6"/>
    </row>
    <row r="159" spans="1:6">
      <c r="A159" s="6"/>
      <c r="B159" s="6"/>
      <c r="C159" s="5"/>
      <c r="D159" s="5"/>
      <c r="E159" s="5"/>
      <c r="F159" s="6"/>
    </row>
    <row r="160" spans="1:6">
      <c r="A160" s="6"/>
      <c r="B160" s="6"/>
      <c r="C160" s="5"/>
      <c r="D160" s="5"/>
      <c r="E160" s="5"/>
      <c r="F160" s="6"/>
    </row>
    <row r="161" spans="1:6">
      <c r="A161" s="6"/>
      <c r="B161" s="6"/>
      <c r="C161" s="5"/>
      <c r="D161" s="5"/>
      <c r="E161" s="5"/>
      <c r="F161" s="6"/>
    </row>
    <row r="162" spans="1:6">
      <c r="A162" s="6"/>
      <c r="B162" s="6"/>
      <c r="C162" s="5"/>
      <c r="D162" s="5"/>
      <c r="E162" s="5"/>
      <c r="F162" s="6"/>
    </row>
    <row r="163" spans="1:6">
      <c r="A163" s="6"/>
      <c r="B163" s="6"/>
      <c r="C163" s="5"/>
      <c r="D163" s="5"/>
      <c r="E163" s="5"/>
      <c r="F163" s="6"/>
    </row>
    <row r="164" spans="1:6">
      <c r="A164" s="6"/>
      <c r="B164" s="6"/>
      <c r="C164" s="5"/>
      <c r="D164" s="5"/>
      <c r="E164" s="5"/>
      <c r="F164" s="6"/>
    </row>
    <row r="165" spans="1:6">
      <c r="A165" s="6"/>
      <c r="B165" s="6"/>
      <c r="C165" s="5"/>
      <c r="D165" s="5"/>
      <c r="E165" s="5"/>
      <c r="F165" s="6"/>
    </row>
    <row r="166" spans="1:6">
      <c r="A166" s="6"/>
      <c r="B166" s="6"/>
      <c r="C166" s="5"/>
      <c r="D166" s="5"/>
      <c r="E166" s="5"/>
      <c r="F166" s="6"/>
    </row>
    <row r="167" spans="1:6">
      <c r="A167" s="6"/>
      <c r="B167" s="6"/>
      <c r="C167" s="5"/>
      <c r="D167" s="5"/>
      <c r="E167" s="5"/>
      <c r="F167" s="6"/>
    </row>
    <row r="168" spans="1:6">
      <c r="A168" s="6"/>
      <c r="B168" s="6"/>
      <c r="C168" s="5"/>
      <c r="D168" s="5"/>
      <c r="E168" s="5"/>
      <c r="F168" s="6"/>
    </row>
    <row r="169" spans="1:6">
      <c r="A169" s="6"/>
      <c r="B169" s="6"/>
      <c r="C169" s="5"/>
      <c r="D169" s="5"/>
      <c r="E169" s="5"/>
      <c r="F169" s="6"/>
    </row>
    <row r="170" spans="1:6">
      <c r="A170" s="6"/>
      <c r="B170" s="6"/>
      <c r="C170" s="5"/>
      <c r="D170" s="5"/>
      <c r="E170" s="5"/>
      <c r="F170" s="6"/>
    </row>
    <row r="171" spans="1:6">
      <c r="A171" s="6"/>
      <c r="B171" s="6"/>
      <c r="C171" s="5"/>
      <c r="D171" s="5"/>
      <c r="E171" s="5"/>
      <c r="F171" s="6"/>
    </row>
    <row r="172" spans="1:6">
      <c r="A172" s="6"/>
      <c r="B172" s="6"/>
      <c r="C172" s="5"/>
      <c r="D172" s="5"/>
      <c r="E172" s="5"/>
      <c r="F172" s="6"/>
    </row>
    <row r="173" spans="1:6">
      <c r="A173" s="6"/>
      <c r="B173" s="6"/>
      <c r="C173" s="5"/>
      <c r="D173" s="5"/>
      <c r="E173" s="5"/>
      <c r="F173" s="6"/>
    </row>
    <row r="174" spans="1:6">
      <c r="A174" s="6"/>
      <c r="B174" s="6"/>
      <c r="C174" s="5"/>
      <c r="D174" s="5"/>
      <c r="E174" s="5"/>
      <c r="F174" s="6"/>
    </row>
    <row r="175" spans="1:6">
      <c r="A175" s="6"/>
      <c r="B175" s="6"/>
      <c r="C175" s="5"/>
      <c r="D175" s="5"/>
      <c r="E175" s="5"/>
      <c r="F175" s="6"/>
    </row>
    <row r="176" spans="1:6">
      <c r="A176" s="6"/>
      <c r="B176" s="6"/>
      <c r="C176" s="5"/>
      <c r="D176" s="5"/>
      <c r="E176" s="5"/>
      <c r="F176" s="6"/>
    </row>
    <row r="177" spans="1:6">
      <c r="A177" s="6"/>
      <c r="B177" s="6"/>
      <c r="C177" s="5"/>
      <c r="D177" s="5"/>
      <c r="E177" s="5"/>
      <c r="F177" s="6"/>
    </row>
    <row r="178" spans="1:6">
      <c r="A178" s="6"/>
      <c r="B178" s="6"/>
      <c r="C178" s="5"/>
      <c r="D178" s="5"/>
      <c r="E178" s="5"/>
      <c r="F178" s="6"/>
    </row>
    <row r="179" spans="1:6">
      <c r="A179" s="6"/>
      <c r="B179" s="6"/>
      <c r="C179" s="5"/>
      <c r="D179" s="5"/>
      <c r="E179" s="5"/>
      <c r="F179" s="6"/>
    </row>
    <row r="180" spans="1:6">
      <c r="A180" s="6"/>
      <c r="B180" s="6"/>
      <c r="C180" s="5"/>
      <c r="D180" s="5"/>
      <c r="E180" s="5"/>
      <c r="F180" s="6"/>
    </row>
    <row r="181" spans="1:6">
      <c r="A181" s="6"/>
      <c r="B181" s="6"/>
      <c r="C181" s="5"/>
      <c r="D181" s="5"/>
      <c r="E181" s="5"/>
      <c r="F181" s="6"/>
    </row>
    <row r="182" spans="1:6">
      <c r="A182" s="6"/>
      <c r="B182" s="6"/>
      <c r="C182" s="5"/>
      <c r="D182" s="5"/>
      <c r="E182" s="5"/>
      <c r="F182" s="6"/>
    </row>
    <row r="183" spans="1:6">
      <c r="A183" s="6"/>
      <c r="B183" s="6"/>
      <c r="C183" s="5"/>
      <c r="D183" s="5"/>
      <c r="E183" s="5"/>
      <c r="F183" s="5"/>
    </row>
    <row r="184" spans="1:6">
      <c r="A184" s="6"/>
      <c r="B184" s="6"/>
      <c r="C184" s="5"/>
      <c r="D184" s="5"/>
      <c r="E184" s="5"/>
      <c r="F184" s="5"/>
    </row>
    <row r="185" spans="1:6">
      <c r="A185" s="6"/>
      <c r="B185" s="6"/>
      <c r="C185" s="5"/>
      <c r="D185" s="5"/>
      <c r="E185" s="5"/>
      <c r="F185" s="5"/>
    </row>
    <row r="186" spans="1:6">
      <c r="A186" s="6"/>
      <c r="B186" s="6"/>
      <c r="C186" s="5"/>
      <c r="D186" s="5"/>
      <c r="E186" s="5"/>
      <c r="F186" s="5"/>
    </row>
    <row r="187" spans="1:6">
      <c r="A187" s="6"/>
      <c r="B187" s="6"/>
      <c r="C187" s="5"/>
      <c r="D187" s="5"/>
      <c r="E187" s="5"/>
      <c r="F187" s="5"/>
    </row>
    <row r="188" spans="1:6">
      <c r="A188" s="6"/>
      <c r="B188" s="6"/>
      <c r="C188" s="5"/>
      <c r="D188" s="5"/>
      <c r="E188" s="5"/>
      <c r="F188" s="5"/>
    </row>
    <row r="189" spans="1:6">
      <c r="A189" s="6"/>
      <c r="B189" s="6"/>
      <c r="C189" s="5"/>
      <c r="D189" s="5"/>
      <c r="E189" s="5"/>
      <c r="F189" s="5"/>
    </row>
    <row r="190" spans="1:6">
      <c r="A190" s="6"/>
      <c r="B190" s="6"/>
      <c r="C190" s="5"/>
      <c r="D190" s="5"/>
      <c r="E190" s="5"/>
      <c r="F190" s="5"/>
    </row>
    <row r="191" spans="1:6">
      <c r="A191" s="6"/>
      <c r="B191" s="6"/>
      <c r="C191" s="5"/>
      <c r="D191" s="5"/>
      <c r="E191" s="5"/>
      <c r="F191" s="5"/>
    </row>
    <row r="192" spans="1:6">
      <c r="A192" s="6"/>
      <c r="B192" s="6"/>
      <c r="C192" s="5"/>
      <c r="D192" s="5"/>
      <c r="E192" s="5"/>
      <c r="F192" s="5"/>
    </row>
    <row r="193" spans="1:6">
      <c r="A193" s="6"/>
      <c r="B193" s="6"/>
      <c r="C193" s="5"/>
      <c r="D193" s="5"/>
      <c r="E193" s="5"/>
      <c r="F193" s="5"/>
    </row>
    <row r="194" spans="1:6">
      <c r="A194" s="6"/>
      <c r="B194" s="6"/>
      <c r="C194" s="5"/>
      <c r="D194" s="5"/>
      <c r="E194" s="5"/>
      <c r="F194" s="5"/>
    </row>
    <row r="195" spans="1:6">
      <c r="A195" s="6"/>
      <c r="B195" s="6"/>
      <c r="C195" s="5"/>
      <c r="D195" s="5"/>
      <c r="E195" s="5"/>
      <c r="F195" s="5"/>
    </row>
    <row r="196" spans="1:6">
      <c r="A196" s="6"/>
      <c r="B196" s="6"/>
      <c r="C196" s="5"/>
      <c r="D196" s="5"/>
      <c r="E196" s="5"/>
      <c r="F196" s="5"/>
    </row>
    <row r="197" spans="1:6">
      <c r="A197" s="6"/>
      <c r="B197" s="6"/>
      <c r="C197" s="5"/>
      <c r="D197" s="5"/>
      <c r="E197" s="5"/>
      <c r="F197" s="5"/>
    </row>
    <row r="198" spans="1:6">
      <c r="A198" s="6"/>
      <c r="B198" s="6"/>
      <c r="C198" s="5"/>
      <c r="D198" s="5"/>
      <c r="E198" s="5"/>
      <c r="F198" s="5"/>
    </row>
    <row r="199" spans="1:6">
      <c r="A199" s="6"/>
      <c r="B199" s="6"/>
      <c r="C199" s="5"/>
      <c r="D199" s="5"/>
      <c r="E199" s="5"/>
      <c r="F199" s="5"/>
    </row>
    <row r="200" spans="1:6">
      <c r="A200" s="6"/>
      <c r="B200" s="6"/>
      <c r="C200" s="5"/>
      <c r="D200" s="5"/>
      <c r="E200" s="5"/>
      <c r="F200" s="5"/>
    </row>
    <row r="201" spans="1:6">
      <c r="A201" s="6"/>
      <c r="B201" s="6"/>
      <c r="C201" s="5"/>
      <c r="D201" s="5"/>
      <c r="E201" s="5"/>
      <c r="F201" s="5"/>
    </row>
    <row r="202" spans="1:6">
      <c r="A202" s="6"/>
      <c r="B202" s="6"/>
      <c r="C202" s="5"/>
      <c r="D202" s="5"/>
      <c r="E202" s="5"/>
      <c r="F202" s="5"/>
    </row>
    <row r="203" spans="1:6">
      <c r="A203" s="6"/>
      <c r="B203" s="6"/>
      <c r="C203" s="5"/>
      <c r="D203" s="5"/>
      <c r="E203" s="5"/>
      <c r="F203" s="5"/>
    </row>
    <row r="204" spans="1:6">
      <c r="A204" s="6"/>
      <c r="B204" s="6"/>
      <c r="C204" s="5"/>
      <c r="D204" s="5"/>
      <c r="E204" s="5"/>
      <c r="F204" s="5"/>
    </row>
    <row r="205" spans="1:6">
      <c r="A205" s="6"/>
      <c r="B205" s="6"/>
      <c r="C205" s="5"/>
      <c r="D205" s="5"/>
      <c r="E205" s="5"/>
      <c r="F205" s="5"/>
    </row>
    <row r="206" spans="1:6">
      <c r="A206" s="6"/>
      <c r="B206" s="6"/>
      <c r="C206" s="5"/>
      <c r="D206" s="5"/>
      <c r="E206" s="5"/>
      <c r="F206" s="5"/>
    </row>
    <row r="207" spans="1:6">
      <c r="A207" s="6"/>
      <c r="B207" s="6"/>
      <c r="C207" s="5"/>
      <c r="D207" s="5"/>
      <c r="E207" s="5"/>
      <c r="F207" s="5"/>
    </row>
    <row r="208" spans="1:6">
      <c r="A208" s="6"/>
      <c r="B208" s="6"/>
      <c r="C208" s="5"/>
      <c r="D208" s="5"/>
      <c r="E208" s="5"/>
      <c r="F208" s="5"/>
    </row>
    <row r="209" spans="1:6">
      <c r="A209" s="6"/>
      <c r="B209" s="6"/>
      <c r="C209" s="5"/>
      <c r="D209" s="5"/>
      <c r="E209" s="5"/>
      <c r="F209" s="5"/>
    </row>
    <row r="210" spans="1:6">
      <c r="A210" s="6"/>
      <c r="B210" s="6"/>
      <c r="C210" s="5"/>
      <c r="D210" s="5"/>
      <c r="E210" s="5"/>
      <c r="F210" s="5"/>
    </row>
    <row r="211" spans="1:6">
      <c r="A211" s="6"/>
      <c r="B211" s="6"/>
      <c r="C211" s="5"/>
      <c r="D211" s="5"/>
      <c r="E211" s="5"/>
      <c r="F211" s="5"/>
    </row>
    <row r="212" spans="1:6">
      <c r="A212" s="6"/>
      <c r="B212" s="6"/>
      <c r="C212" s="5"/>
      <c r="D212" s="5"/>
      <c r="E212" s="5"/>
      <c r="F212" s="5"/>
    </row>
    <row r="213" spans="1:6">
      <c r="A213" s="6"/>
      <c r="B213" s="6"/>
      <c r="C213" s="5"/>
      <c r="D213" s="5"/>
      <c r="E213" s="5"/>
      <c r="F213" s="5"/>
    </row>
    <row r="214" spans="1:6">
      <c r="A214" s="6"/>
      <c r="B214" s="6"/>
      <c r="C214" s="5"/>
      <c r="D214" s="5"/>
      <c r="E214" s="5"/>
      <c r="F214" s="5"/>
    </row>
    <row r="215" spans="1:6">
      <c r="A215" s="6"/>
      <c r="B215" s="6"/>
      <c r="C215" s="5"/>
      <c r="D215" s="5"/>
      <c r="E215" s="5"/>
      <c r="F215" s="5"/>
    </row>
    <row r="216" spans="1:6">
      <c r="A216" s="6"/>
      <c r="B216" s="6"/>
      <c r="C216" s="5"/>
      <c r="D216" s="5"/>
      <c r="E216" s="5"/>
      <c r="F216" s="5"/>
    </row>
    <row r="217" spans="1:6">
      <c r="A217" s="6"/>
      <c r="B217" s="6"/>
      <c r="C217" s="5"/>
      <c r="D217" s="5"/>
      <c r="E217" s="5"/>
      <c r="F217" s="5"/>
    </row>
    <row r="218" spans="1:6">
      <c r="A218" s="6"/>
      <c r="B218" s="6"/>
      <c r="C218" s="5"/>
      <c r="D218" s="5"/>
      <c r="E218" s="5"/>
      <c r="F218" s="5"/>
    </row>
    <row r="219" spans="1:6">
      <c r="A219" s="6"/>
      <c r="B219" s="6"/>
      <c r="C219" s="5"/>
      <c r="D219" s="5"/>
      <c r="E219" s="5"/>
      <c r="F219" s="5"/>
    </row>
    <row r="220" spans="1:6">
      <c r="A220" s="6"/>
      <c r="B220" s="6"/>
      <c r="C220" s="5"/>
      <c r="D220" s="5"/>
      <c r="E220" s="5"/>
      <c r="F220" s="5"/>
    </row>
    <row r="221" spans="1:6">
      <c r="A221" s="6"/>
      <c r="B221" s="6"/>
      <c r="C221" s="5"/>
      <c r="D221" s="5"/>
      <c r="E221" s="5"/>
      <c r="F221" s="5"/>
    </row>
    <row r="222" spans="1:6">
      <c r="A222" s="6"/>
      <c r="B222" s="6"/>
      <c r="C222" s="5"/>
      <c r="D222" s="5"/>
      <c r="E222" s="5"/>
      <c r="F222" s="5"/>
    </row>
    <row r="223" spans="1:6">
      <c r="A223" s="6"/>
      <c r="B223" s="6"/>
      <c r="C223" s="5"/>
      <c r="D223" s="5"/>
      <c r="E223" s="5"/>
      <c r="F223" s="5"/>
    </row>
    <row r="224" spans="1:6">
      <c r="A224" s="6"/>
      <c r="B224" s="6"/>
      <c r="C224" s="5"/>
      <c r="D224" s="5"/>
      <c r="E224" s="5"/>
      <c r="F224" s="5"/>
    </row>
    <row r="225" spans="1:6">
      <c r="A225" s="6"/>
      <c r="B225" s="6"/>
      <c r="C225" s="5"/>
      <c r="D225" s="5"/>
      <c r="E225" s="5"/>
      <c r="F225" s="5"/>
    </row>
    <row r="226" spans="1:6">
      <c r="A226" s="6"/>
      <c r="B226" s="6"/>
      <c r="C226" s="5"/>
      <c r="D226" s="5"/>
      <c r="E226" s="5"/>
      <c r="F226" s="5"/>
    </row>
    <row r="227" spans="1:6">
      <c r="A227" s="6"/>
      <c r="B227" s="6"/>
      <c r="C227" s="5"/>
      <c r="D227" s="5"/>
      <c r="E227" s="5"/>
      <c r="F227" s="5"/>
    </row>
    <row r="228" spans="1:6">
      <c r="A228" s="6"/>
      <c r="B228" s="6"/>
      <c r="C228" s="5"/>
      <c r="D228" s="5"/>
      <c r="E228" s="5"/>
      <c r="F228" s="5"/>
    </row>
    <row r="229" spans="1:6">
      <c r="A229" s="6"/>
      <c r="B229" s="6"/>
      <c r="C229" s="5"/>
      <c r="D229" s="5"/>
      <c r="E229" s="5"/>
      <c r="F229" s="5"/>
    </row>
    <row r="230" spans="1:6">
      <c r="A230" s="6"/>
      <c r="B230" s="6"/>
      <c r="C230" s="5"/>
      <c r="D230" s="5"/>
      <c r="E230" s="5"/>
      <c r="F230" s="5"/>
    </row>
  </sheetData>
  <mergeCells count="9">
    <mergeCell ref="A42:F42"/>
    <mergeCell ref="A84:F84"/>
    <mergeCell ref="A41:F41"/>
    <mergeCell ref="E3:F3"/>
    <mergeCell ref="A8:F8"/>
    <mergeCell ref="A4:F4"/>
    <mergeCell ref="A5:F5"/>
    <mergeCell ref="A9:F9"/>
    <mergeCell ref="A32:F32"/>
  </mergeCells>
  <phoneticPr fontId="0" type="noConversion"/>
  <printOptions horizontalCentered="1"/>
  <pageMargins left="0.39370078740157483" right="0.19685039370078741" top="0.19685039370078741" bottom="0.19685039370078741" header="0.51181102362204722" footer="0"/>
  <pageSetup paperSize="9" scale="67" fitToHeight="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</vt:lpstr>
      <vt:lpstr>'дод 1'!Область_печати</vt:lpstr>
    </vt:vector>
  </TitlesOfParts>
  <Company>OFU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Info</cp:lastModifiedBy>
  <cp:lastPrinted>2021-01-27T13:19:28Z</cp:lastPrinted>
  <dcterms:created xsi:type="dcterms:W3CDTF">2002-04-09T08:55:05Z</dcterms:created>
  <dcterms:modified xsi:type="dcterms:W3CDTF">2021-02-10T06:47:55Z</dcterms:modified>
</cp:coreProperties>
</file>