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1'!$A$1:$G$100</definedName>
  </definedNames>
  <calcPr calcId="125725"/>
  <customWorkbookViews>
    <customWorkbookView name="Неля - Личное представление" guid="{D0C78AA0-63B8-11D8-B5C3-00105CBBC260}" mergeInterval="0" personalView="1" maximized="1" windowWidth="769" windowHeight="412" activeSheetId="1"/>
    <customWorkbookView name="Inna - Личное представление" guid="{ABA31C49-D742-4A04-A835-0B161A495F95}" mergeInterval="0" personalView="1" maximized="1" windowWidth="1020" windowHeight="632" activeSheetId="1"/>
    <customWorkbookView name="* - Личное представление" guid="{102C1900-76A0-11D8-9E44-008048195EDA}" mergeInterval="0" personalView="1" maximized="1" windowWidth="771" windowHeight="438" activeSheetId="2"/>
    <customWorkbookView name="B8 - Личное представление" guid="{F6038800-71DC-11D8-9BA5-000001010855}" mergeInterval="0" personalView="1" maximized="1" windowWidth="796" windowHeight="440" activeSheetId="2"/>
    <customWorkbookView name="Lyuda - Личное представление" guid="{39EC72A3-98AF-4F89-90F4-40A971CED824}" mergeInterval="0" personalView="1" maximized="1" windowWidth="796" windowHeight="464" activeSheetId="1"/>
  </customWorkbookViews>
  <fileRecoveryPr autoRecover="0"/>
</workbook>
</file>

<file path=xl/calcChain.xml><?xml version="1.0" encoding="utf-8"?>
<calcChain xmlns="http://schemas.openxmlformats.org/spreadsheetml/2006/main">
  <c r="D26" i="8"/>
  <c r="E26"/>
  <c r="F26"/>
  <c r="C49"/>
  <c r="E49"/>
  <c r="D49"/>
  <c r="G64"/>
  <c r="G63"/>
  <c r="G71"/>
  <c r="G72"/>
  <c r="G70"/>
  <c r="G54"/>
  <c r="G55"/>
  <c r="G56"/>
  <c r="G57"/>
  <c r="G51"/>
  <c r="G52"/>
  <c r="G53"/>
  <c r="G50"/>
  <c r="F50"/>
  <c r="E38"/>
  <c r="D38"/>
  <c r="F38"/>
  <c r="F39"/>
  <c r="G39"/>
  <c r="D89"/>
  <c r="D79"/>
  <c r="D62"/>
  <c r="D58"/>
  <c r="G91"/>
  <c r="G90"/>
  <c r="G84"/>
  <c r="G85"/>
  <c r="G82"/>
  <c r="G77"/>
  <c r="G78"/>
  <c r="G76"/>
  <c r="G68"/>
  <c r="G42"/>
  <c r="G43"/>
  <c r="G44"/>
  <c r="G45"/>
  <c r="G46"/>
  <c r="G47"/>
  <c r="G48"/>
  <c r="G41"/>
  <c r="F90"/>
  <c r="D83"/>
  <c r="F82"/>
  <c r="F77"/>
  <c r="F76"/>
  <c r="D75"/>
  <c r="D92"/>
  <c r="C69"/>
  <c r="D69"/>
  <c r="E69"/>
  <c r="F71"/>
  <c r="F72"/>
  <c r="F70"/>
  <c r="F68"/>
  <c r="F64"/>
  <c r="F63"/>
  <c r="C65"/>
  <c r="D65"/>
  <c r="E65"/>
  <c r="F60"/>
  <c r="F61"/>
  <c r="F59"/>
  <c r="E62"/>
  <c r="C62"/>
  <c r="F52"/>
  <c r="F53"/>
  <c r="F54"/>
  <c r="F55"/>
  <c r="F56"/>
  <c r="F57"/>
  <c r="F51"/>
  <c r="F42"/>
  <c r="F43"/>
  <c r="F44"/>
  <c r="F45"/>
  <c r="F46"/>
  <c r="F47"/>
  <c r="F48"/>
  <c r="F41"/>
  <c r="D40"/>
  <c r="D34"/>
  <c r="F32"/>
  <c r="F33"/>
  <c r="F31"/>
  <c r="G32"/>
  <c r="G33"/>
  <c r="G31"/>
  <c r="G27"/>
  <c r="G25"/>
  <c r="G23"/>
  <c r="G22"/>
  <c r="G20"/>
  <c r="G11"/>
  <c r="G12"/>
  <c r="G13"/>
  <c r="G14"/>
  <c r="G15"/>
  <c r="G16"/>
  <c r="G17"/>
  <c r="G10"/>
  <c r="F27"/>
  <c r="F25"/>
  <c r="D18"/>
  <c r="D21"/>
  <c r="D24"/>
  <c r="F22"/>
  <c r="F23"/>
  <c r="F20"/>
  <c r="F17"/>
  <c r="F12"/>
  <c r="F13"/>
  <c r="F15"/>
  <c r="F16"/>
  <c r="F10"/>
  <c r="C26"/>
  <c r="E24"/>
  <c r="C24"/>
  <c r="E89"/>
  <c r="G89"/>
  <c r="C89"/>
  <c r="E83"/>
  <c r="C83"/>
  <c r="F87"/>
  <c r="F80"/>
  <c r="F81"/>
  <c r="F66"/>
  <c r="F67"/>
  <c r="G86"/>
  <c r="G88"/>
  <c r="G80"/>
  <c r="G81"/>
  <c r="G66"/>
  <c r="G67"/>
  <c r="G59"/>
  <c r="G60"/>
  <c r="G61"/>
  <c r="G30"/>
  <c r="F24"/>
  <c r="F30"/>
  <c r="C21"/>
  <c r="E21"/>
  <c r="E40"/>
  <c r="E79"/>
  <c r="C79"/>
  <c r="C92"/>
  <c r="C40"/>
  <c r="E75"/>
  <c r="E92"/>
  <c r="C75"/>
  <c r="C18"/>
  <c r="E18"/>
  <c r="C34"/>
  <c r="E34"/>
  <c r="C38"/>
  <c r="C73"/>
  <c r="C58"/>
  <c r="E58"/>
  <c r="F58"/>
  <c r="C87"/>
  <c r="E87"/>
  <c r="G49"/>
  <c r="G65"/>
  <c r="D73"/>
  <c r="G34"/>
  <c r="G18"/>
  <c r="F79"/>
  <c r="E73"/>
  <c r="F69"/>
  <c r="F62"/>
  <c r="F75"/>
  <c r="G24"/>
  <c r="G69"/>
  <c r="F49"/>
  <c r="G21"/>
  <c r="G75"/>
  <c r="G79"/>
  <c r="G83"/>
  <c r="G58"/>
  <c r="F40"/>
  <c r="G40"/>
  <c r="D93"/>
  <c r="G38"/>
  <c r="E19"/>
  <c r="D19"/>
  <c r="D28"/>
  <c r="D35"/>
  <c r="F89"/>
  <c r="F21"/>
  <c r="G26"/>
  <c r="F34"/>
  <c r="F65"/>
  <c r="F18"/>
  <c r="F88"/>
  <c r="G87"/>
  <c r="G62"/>
  <c r="F86"/>
  <c r="C19"/>
  <c r="C28"/>
  <c r="G19"/>
  <c r="F92"/>
  <c r="G92"/>
  <c r="F73"/>
  <c r="G73"/>
  <c r="E28"/>
  <c r="E35"/>
  <c r="G35"/>
  <c r="F19"/>
  <c r="G28"/>
  <c r="C93"/>
  <c r="E93"/>
  <c r="F93"/>
  <c r="C35"/>
  <c r="F35"/>
  <c r="G93"/>
  <c r="F28"/>
</calcChain>
</file>

<file path=xl/comments1.xml><?xml version="1.0" encoding="utf-8"?>
<comments xmlns="http://schemas.openxmlformats.org/spreadsheetml/2006/main">
  <authors>
    <author>Наташа</author>
  </authors>
  <commentLis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<sst xmlns="http://schemas.openxmlformats.org/spreadsheetml/2006/main" count="144" uniqueCount="132">
  <si>
    <t>Спеціальний фонд</t>
  </si>
  <si>
    <t>Код бюджетної класифікації</t>
  </si>
  <si>
    <t xml:space="preserve">Офіційні трансферти </t>
  </si>
  <si>
    <t>Надходження коштів від відшкодування втрат сільськогогосподарського виробництва</t>
  </si>
  <si>
    <t>ВИДАТКОВА ЧАСТИНА</t>
  </si>
  <si>
    <t xml:space="preserve"> Державне управління</t>
  </si>
  <si>
    <t>Освіта</t>
  </si>
  <si>
    <t>Групи централізованого господарського обслуговування</t>
  </si>
  <si>
    <t>Інші освітні програми</t>
  </si>
  <si>
    <t>070809</t>
  </si>
  <si>
    <t>Здійснення виплат, визначених законом України "про реструктуризацію заборгованості з виплат, передбачених ст.57 ЗУ "Про освіту "</t>
  </si>
  <si>
    <t>080000</t>
  </si>
  <si>
    <t xml:space="preserve"> Охорона здоров"я</t>
  </si>
  <si>
    <t>81005</t>
  </si>
  <si>
    <t xml:space="preserve"> Соціальний захист та соціальне забезпечення, в тому числі:</t>
  </si>
  <si>
    <t>090200</t>
  </si>
  <si>
    <t xml:space="preserve">Пільги ветеранам війни і праці </t>
  </si>
  <si>
    <t xml:space="preserve"> Культура і мистецтво</t>
  </si>
  <si>
    <t xml:space="preserve"> Фізична культура і спорт</t>
  </si>
  <si>
    <t>210105</t>
  </si>
  <si>
    <t>230000</t>
  </si>
  <si>
    <t>Обслуговування боргу</t>
  </si>
  <si>
    <t>230100</t>
  </si>
  <si>
    <t>Обслуговування внутрішнього боргу</t>
  </si>
  <si>
    <t xml:space="preserve"> Видатки, не віднесені до основних груп</t>
  </si>
  <si>
    <t>Резервний фонд</t>
  </si>
  <si>
    <t>Соціальний захист та соціальне забезпечення</t>
  </si>
  <si>
    <t>Культура і мистецтво</t>
  </si>
  <si>
    <t>Власні надходження бюджетних установ</t>
  </si>
  <si>
    <t>Найменування</t>
  </si>
  <si>
    <t>Видатки на запобігання та ліквідацію надзвичайних ситуацій та наслідків стихійного лиха</t>
  </si>
  <si>
    <t>Інші надходження</t>
  </si>
  <si>
    <t>Проведення невідкладних відновлюваних робіт, будів</t>
  </si>
  <si>
    <t>Загальний фонд</t>
  </si>
  <si>
    <t>900203</t>
  </si>
  <si>
    <t>Додаток 1</t>
  </si>
  <si>
    <t>Податок та збір на доходи фізичних осіб</t>
  </si>
  <si>
    <t>Освітня субвенція з державного бюджета місцевим бюджетам</t>
  </si>
  <si>
    <t>грн.</t>
  </si>
  <si>
    <t>Плата за надання адміністративних послуг</t>
  </si>
  <si>
    <t>0100</t>
  </si>
  <si>
    <t>1000</t>
  </si>
  <si>
    <t>1020</t>
  </si>
  <si>
    <t>Надання позашкільної освіти позашкільними закладами освіти, заходи із позашкільної роботи з дітьми</t>
  </si>
  <si>
    <t>1090</t>
  </si>
  <si>
    <t>3000</t>
  </si>
  <si>
    <t>3104</t>
  </si>
  <si>
    <t>4000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</si>
  <si>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</si>
  <si>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</si>
  <si>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</si>
  <si>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4060</t>
  </si>
  <si>
    <t>5000</t>
  </si>
  <si>
    <t>5011</t>
  </si>
  <si>
    <t>8000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</si>
  <si>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</si>
  <si>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</si>
  <si>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Методичне забезпечення діяльності навчальних закладів</t>
  </si>
  <si>
    <t>1150</t>
  </si>
  <si>
    <t>Забезпечення діяльності інших закладів у сфері освіти</t>
  </si>
  <si>
    <t>Надання пільг окремим категоріям громадян з оплати послуг зв`язку</t>
  </si>
  <si>
    <t>3032</t>
  </si>
  <si>
    <t>3033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</si>
  <si>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</si>
  <si>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 для сім`ї, дітей та молоді</t>
  </si>
  <si>
    <t>3121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</si>
  <si>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</si>
  <si>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</si>
  <si>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у сфері соціального захисту і соціального забезпечення</t>
  </si>
  <si>
    <t>3240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</si>
  <si>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</si>
  <si>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</si>
  <si>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</si>
  <si>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</si>
  <si>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4081</t>
  </si>
  <si>
    <t>5012</t>
  </si>
  <si>
    <t>Проведення навчально-тренувальних зборів і змагань з неолімпійських видів спорту</t>
  </si>
  <si>
    <t>Інша діяльність</t>
  </si>
  <si>
    <t>8700</t>
  </si>
  <si>
    <t>Міжбюджетні трансферти</t>
  </si>
  <si>
    <t>9000</t>
  </si>
  <si>
    <t>Інші субвенції з місцевого бюджету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</si>
  <si>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</si>
  <si>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</si>
  <si>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</si>
  <si>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9720</t>
  </si>
  <si>
    <t xml:space="preserve">Субвенція з місцевого бюджету на виконання  інвестиційних проектів 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</si>
  <si>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</si>
  <si>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</si>
  <si>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Надходження від орендної плати за користування цілісним майновим комплексом та іншим державним майном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</si>
  <si>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</si>
  <si>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</si>
  <si>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</si>
  <si>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Субвенції  з державного бюджету місцевим бюджетам</t>
  </si>
  <si>
    <t>РАЗОМ ДОХОДІВ загального фонду без урахування трансфертів</t>
  </si>
  <si>
    <t>до рішення районної  ради</t>
  </si>
  <si>
    <t>1161</t>
  </si>
  <si>
    <t>1162</t>
  </si>
  <si>
    <t xml:space="preserve">Інші програмита заходи у сфері освіти </t>
  </si>
  <si>
    <t>Проведення навчально-тренувальних зборів і змагань з олімпійських видів спорту</t>
  </si>
  <si>
    <t xml:space="preserve">Затверджено місцевою радою на рік  з урахування змін 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</si>
  <si>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</si>
  <si>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</si>
  <si>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</si>
  <si>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Адміністративні штрафи та інші санкції </t>
  </si>
  <si>
    <t>Базова дотація</t>
  </si>
  <si>
    <t>Медична субвенція з державного бюджета місцевим бюджетам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</si>
  <si>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Загальний фонд </t>
    </r>
  </si>
  <si>
    <t>УСЬОГО ДОХОДІВ  спеціального фонду</t>
  </si>
  <si>
    <t>УСЬОГО  ДОХОДІВ</t>
  </si>
  <si>
    <t>УСЬОГО ДОХОДІВ загального фонду</t>
  </si>
  <si>
    <t>УСЬОГО  ВИДАТКІВ</t>
  </si>
  <si>
    <t>УСЬОГО ВИДАТКІВ  спеціального фонду</t>
  </si>
  <si>
    <t>УСЬОГО ВИДАТКІВ  загального фонду</t>
  </si>
  <si>
    <t>Вікторія Магомедова 21153</t>
  </si>
  <si>
    <t>Світлана Кукло 22315</t>
  </si>
  <si>
    <t>ДОХІДНА  ЧАСТИНА</t>
  </si>
  <si>
    <t>Звіт про виконання районного бюджету Ізюмського району за  І квартал 2020 року</t>
  </si>
  <si>
    <t>План асигнувань на     І квартал            2020 року з урахуванням змін</t>
  </si>
  <si>
    <t>Виконано за       І квартал                 2020 року</t>
  </si>
  <si>
    <t>Відхилення до затвердженого плану з урахуванням змін  на                            І квартал  2020 року                   (+/- )</t>
  </si>
  <si>
    <t>Виконання до затвердженого  з урахуванням   змін  на                          І квартал             2020 року (%)</t>
  </si>
  <si>
    <t>3031</t>
  </si>
  <si>
    <t>Надання інших  пільг окремим категоріям громадянвіджповідно до законодавства</t>
  </si>
  <si>
    <t>Надання загальної середньої освіти  закладами загальної середньої освіти ( у тому числі з дошкільними підрозділами (відділеннями, групами))</t>
  </si>
  <si>
    <t>Будівництво освітніх установ та закладів</t>
  </si>
  <si>
    <t>9540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</si>
  <si>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</si>
  <si>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державного бюджету</t>
  </si>
  <si>
    <t>від 22.05.2020 року  №792-VII</t>
  </si>
  <si>
    <t>Заступник голови районної ради</t>
  </si>
  <si>
    <t>Вячеслав  СЕРДЮК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</si>
</sst>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3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12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49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49" fontId="9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/>
    </xf>
    <xf numFmtId="0" fontId="11" fillId="0" borderId="0" xfId="0" applyFont="1"/>
    <xf numFmtId="0" fontId="3" fillId="2" borderId="0" xfId="0" applyFont="1" applyFill="1"/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20" fillId="0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2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15" fillId="0" borderId="1" xfId="2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164" fontId="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6" xfId="0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left" vertical="center" wrapText="1"/>
      <protection locked="0"/>
    </xf>
    <xf numFmtId="3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3" applyNumberFormat="1" applyFont="1" applyFill="1" applyBorder="1" applyAlignment="1" applyProtection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3" fontId="4" fillId="0" borderId="1" xfId="2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 wrapText="1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3" fontId="1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3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12" xfId="2" applyNumberFormat="1" applyFont="1" applyFill="1" applyBorder="1" applyAlignment="1" applyProtection="1">
      <alignment horizontal="center" vertical="center"/>
    </xf>
    <xf numFmtId="1" fontId="4" fillId="0" borderId="11" xfId="3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0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02"/>
  <sheetViews>
    <sheetView tabSelected="1" view="pageBreakPreview" topLeftCell="A89" zoomScale="90" zoomScaleNormal="63" zoomScaleSheetLayoutView="90" zoomScalePageLayoutView="75" workbookViewId="0">
      <selection activeCell="F95" sqref="F95"/>
    </sheetView>
  </sheetViews>
  <sheetFormatPr defaultRowHeight="15.75"/>
  <cols>
    <col min="1" max="1" width="14.21875" style="1" customWidth="1"/>
    <col min="2" max="2" width="41.21875" style="1" customWidth="1"/>
    <col min="3" max="3" width="16.77734375" style="2" customWidth="1"/>
    <col min="4" max="4" width="15.88671875" style="2" customWidth="1"/>
    <col min="5" max="5" width="14.33203125" style="2" customWidth="1"/>
    <col min="6" max="6" width="17" style="2" customWidth="1"/>
    <col min="7" max="7" width="15.109375" style="2" customWidth="1"/>
    <col min="8" max="16384" width="8.88671875" style="1"/>
  </cols>
  <sheetData>
    <row r="1" spans="1:7">
      <c r="F1" s="26" t="s">
        <v>35</v>
      </c>
    </row>
    <row r="2" spans="1:7">
      <c r="F2" s="27" t="s">
        <v>95</v>
      </c>
    </row>
    <row r="3" spans="1:7">
      <c r="A3" s="6"/>
      <c r="B3" s="6"/>
      <c r="C3" s="5"/>
      <c r="D3" s="5"/>
      <c r="E3" s="5"/>
      <c r="F3" s="111" t="s">
        <v>129</v>
      </c>
      <c r="G3" s="111"/>
    </row>
    <row r="4" spans="1:7" ht="41.25" customHeight="1">
      <c r="A4" s="115" t="s">
        <v>117</v>
      </c>
      <c r="B4" s="115"/>
      <c r="C4" s="115"/>
      <c r="D4" s="115"/>
      <c r="E4" s="115"/>
      <c r="F4" s="115"/>
      <c r="G4" s="115"/>
    </row>
    <row r="5" spans="1:7" ht="12" customHeight="1">
      <c r="A5" s="116"/>
      <c r="B5" s="116"/>
      <c r="C5" s="116"/>
      <c r="D5" s="116"/>
      <c r="E5" s="116"/>
      <c r="F5" s="116"/>
      <c r="G5" s="116"/>
    </row>
    <row r="6" spans="1:7" ht="16.5" customHeight="1" thickBot="1">
      <c r="A6" s="3"/>
      <c r="B6" s="3"/>
      <c r="C6" s="4"/>
      <c r="D6" s="4"/>
      <c r="E6" s="4"/>
      <c r="G6" s="71" t="s">
        <v>38</v>
      </c>
    </row>
    <row r="7" spans="1:7" ht="163.5" customHeight="1" thickBot="1">
      <c r="A7" s="37" t="s">
        <v>1</v>
      </c>
      <c r="B7" s="38" t="s">
        <v>29</v>
      </c>
      <c r="C7" s="39" t="s">
        <v>100</v>
      </c>
      <c r="D7" s="39" t="s">
        <v>118</v>
      </c>
      <c r="E7" s="75" t="s">
        <v>119</v>
      </c>
      <c r="F7" s="39" t="s">
        <v>121</v>
      </c>
      <c r="G7" s="76" t="s">
        <v>120</v>
      </c>
    </row>
    <row r="8" spans="1:7" ht="18.75">
      <c r="A8" s="112" t="s">
        <v>116</v>
      </c>
      <c r="B8" s="113"/>
      <c r="C8" s="113"/>
      <c r="D8" s="113"/>
      <c r="E8" s="113"/>
      <c r="F8" s="113"/>
      <c r="G8" s="114"/>
    </row>
    <row r="9" spans="1:7" ht="21.75" customHeight="1">
      <c r="A9" s="117" t="s">
        <v>33</v>
      </c>
      <c r="B9" s="118"/>
      <c r="C9" s="118"/>
      <c r="D9" s="118"/>
      <c r="E9" s="118"/>
      <c r="F9" s="118"/>
      <c r="G9" s="119"/>
    </row>
    <row r="10" spans="1:7" ht="45" customHeight="1">
      <c r="A10" s="31">
        <v>11010000</v>
      </c>
      <c r="B10" s="23" t="s">
        <v>36</v>
      </c>
      <c r="C10" s="52">
        <v>25124700</v>
      </c>
      <c r="D10" s="52">
        <v>4793500</v>
      </c>
      <c r="E10" s="53">
        <v>4675948</v>
      </c>
      <c r="F10" s="41">
        <f>E10/D10*100</f>
        <v>97.547679148847394</v>
      </c>
      <c r="G10" s="42">
        <f>E10-D10</f>
        <v>-117552</v>
      </c>
    </row>
    <row r="11" spans="1:7" ht="64.5" customHeight="1">
      <c r="A11" s="31">
        <v>13010100</v>
      </c>
      <c r="B11" s="23" t="s">
        <v>103</v>
      </c>
      <c r="C11" s="52"/>
      <c r="D11" s="52"/>
      <c r="E11" s="53">
        <v>2631</v>
      </c>
      <c r="F11" s="41"/>
      <c r="G11" s="42">
        <f t="shared" ref="G11:G28" si="0">E11-D11</f>
        <v>2631</v>
      </c>
    </row>
    <row r="12" spans="1:7" ht="45" customHeight="1">
      <c r="A12" s="31">
        <v>13030800</v>
      </c>
      <c r="B12" s="23" t="s">
        <v>87</v>
      </c>
      <c r="C12" s="52">
        <v>900000</v>
      </c>
      <c r="D12" s="52">
        <v>225000</v>
      </c>
      <c r="E12" s="53">
        <v>171758</v>
      </c>
      <c r="F12" s="41">
        <f t="shared" ref="F12:F28" si="1">E12/D12*100</f>
        <v>76.336888888888893</v>
      </c>
      <c r="G12" s="42">
        <f t="shared" si="0"/>
        <v>-53242</v>
      </c>
    </row>
    <row r="13" spans="1:7" ht="45" customHeight="1">
      <c r="A13" s="31">
        <v>13030900</v>
      </c>
      <c r="B13" s="23" t="s">
        <v>88</v>
      </c>
      <c r="C13" s="52">
        <v>60000</v>
      </c>
      <c r="D13" s="52">
        <v>15000</v>
      </c>
      <c r="E13" s="53">
        <v>51668</v>
      </c>
      <c r="F13" s="41">
        <f t="shared" si="1"/>
        <v>344.45333333333332</v>
      </c>
      <c r="G13" s="42">
        <f t="shared" si="0"/>
        <v>36668</v>
      </c>
    </row>
    <row r="14" spans="1:7" ht="45" customHeight="1">
      <c r="A14" s="31">
        <v>21081100</v>
      </c>
      <c r="B14" s="23" t="s">
        <v>104</v>
      </c>
      <c r="C14" s="52"/>
      <c r="D14" s="52"/>
      <c r="E14" s="53">
        <v>1105</v>
      </c>
      <c r="F14" s="41"/>
      <c r="G14" s="42">
        <f t="shared" si="0"/>
        <v>1105</v>
      </c>
    </row>
    <row r="15" spans="1:7" ht="41.25" customHeight="1">
      <c r="A15" s="31">
        <v>22010000</v>
      </c>
      <c r="B15" s="23" t="s">
        <v>39</v>
      </c>
      <c r="C15" s="52">
        <v>200000</v>
      </c>
      <c r="D15" s="52">
        <v>29400</v>
      </c>
      <c r="E15" s="53">
        <v>6920</v>
      </c>
      <c r="F15" s="41">
        <f t="shared" si="1"/>
        <v>23.537414965986393</v>
      </c>
      <c r="G15" s="42">
        <f t="shared" si="0"/>
        <v>-22480</v>
      </c>
    </row>
    <row r="16" spans="1:7" ht="48.75" customHeight="1">
      <c r="A16" s="31">
        <v>22080000</v>
      </c>
      <c r="B16" s="23" t="s">
        <v>89</v>
      </c>
      <c r="C16" s="52">
        <v>80000</v>
      </c>
      <c r="D16" s="52">
        <v>19800</v>
      </c>
      <c r="E16" s="53">
        <v>62662</v>
      </c>
      <c r="F16" s="41">
        <f t="shared" si="1"/>
        <v>316.47474747474746</v>
      </c>
      <c r="G16" s="42">
        <f t="shared" si="0"/>
        <v>42862</v>
      </c>
    </row>
    <row r="17" spans="1:7" ht="27" customHeight="1">
      <c r="A17" s="31">
        <v>24060300</v>
      </c>
      <c r="B17" s="23" t="s">
        <v>31</v>
      </c>
      <c r="C17" s="52">
        <v>2000</v>
      </c>
      <c r="D17" s="52">
        <v>200</v>
      </c>
      <c r="E17" s="53">
        <v>1039</v>
      </c>
      <c r="F17" s="41">
        <f t="shared" si="1"/>
        <v>519.5</v>
      </c>
      <c r="G17" s="42">
        <f t="shared" si="0"/>
        <v>839</v>
      </c>
    </row>
    <row r="18" spans="1:7" s="14" customFormat="1" ht="46.5" customHeight="1">
      <c r="A18" s="32"/>
      <c r="B18" s="64" t="s">
        <v>94</v>
      </c>
      <c r="C18" s="54">
        <f>SUM(C10:C17)</f>
        <v>26366700</v>
      </c>
      <c r="D18" s="54">
        <f>SUM(D10:D17)</f>
        <v>5082900</v>
      </c>
      <c r="E18" s="54">
        <f>SUM(E10:E17)</f>
        <v>4973731</v>
      </c>
      <c r="F18" s="41">
        <f t="shared" si="1"/>
        <v>97.852230026166168</v>
      </c>
      <c r="G18" s="56">
        <f t="shared" si="0"/>
        <v>-109169</v>
      </c>
    </row>
    <row r="19" spans="1:7" s="6" customFormat="1" ht="18.75">
      <c r="A19" s="32">
        <v>40000000</v>
      </c>
      <c r="B19" s="65" t="s">
        <v>2</v>
      </c>
      <c r="C19" s="58">
        <f>C20+C21+C24+C26</f>
        <v>35082898</v>
      </c>
      <c r="D19" s="58">
        <f>D20+D21+D24+D26</f>
        <v>10129663</v>
      </c>
      <c r="E19" s="58">
        <f>E20+E21+E24+E26</f>
        <v>9598681</v>
      </c>
      <c r="F19" s="41">
        <f t="shared" si="1"/>
        <v>94.758147432940262</v>
      </c>
      <c r="G19" s="56">
        <f t="shared" si="0"/>
        <v>-530982</v>
      </c>
    </row>
    <row r="20" spans="1:7" s="6" customFormat="1" ht="18.75">
      <c r="A20" s="31">
        <v>41020100</v>
      </c>
      <c r="B20" s="23" t="s">
        <v>105</v>
      </c>
      <c r="C20" s="57">
        <v>1396200</v>
      </c>
      <c r="D20" s="57">
        <v>349200</v>
      </c>
      <c r="E20" s="57">
        <v>349200</v>
      </c>
      <c r="F20" s="41">
        <f t="shared" si="1"/>
        <v>100</v>
      </c>
      <c r="G20" s="56">
        <f t="shared" si="0"/>
        <v>0</v>
      </c>
    </row>
    <row r="21" spans="1:7" s="6" customFormat="1" ht="31.5">
      <c r="A21" s="32">
        <v>41030000</v>
      </c>
      <c r="B21" s="65" t="s">
        <v>93</v>
      </c>
      <c r="C21" s="58">
        <f>SUM(C22:C23)</f>
        <v>28143100</v>
      </c>
      <c r="D21" s="58">
        <f>SUM(D22:D23)</f>
        <v>7810800</v>
      </c>
      <c r="E21" s="58">
        <f>SUM(E22:E23)</f>
        <v>7810800</v>
      </c>
      <c r="F21" s="41">
        <f t="shared" si="1"/>
        <v>100</v>
      </c>
      <c r="G21" s="56">
        <f t="shared" si="0"/>
        <v>0</v>
      </c>
    </row>
    <row r="22" spans="1:7" s="6" customFormat="1" ht="31.5">
      <c r="A22" s="31">
        <v>41033900</v>
      </c>
      <c r="B22" s="29" t="s">
        <v>37</v>
      </c>
      <c r="C22" s="57">
        <v>26323400</v>
      </c>
      <c r="D22" s="57">
        <v>5991100</v>
      </c>
      <c r="E22" s="57">
        <v>5991100</v>
      </c>
      <c r="F22" s="41">
        <f t="shared" si="1"/>
        <v>100</v>
      </c>
      <c r="G22" s="42">
        <f t="shared" si="0"/>
        <v>0</v>
      </c>
    </row>
    <row r="23" spans="1:7" s="6" customFormat="1" ht="70.5" customHeight="1">
      <c r="A23" s="31">
        <v>41034200</v>
      </c>
      <c r="B23" s="29" t="s">
        <v>106</v>
      </c>
      <c r="C23" s="57">
        <v>1819700</v>
      </c>
      <c r="D23" s="57">
        <v>1819700</v>
      </c>
      <c r="E23" s="57">
        <v>1819700</v>
      </c>
      <c r="F23" s="41">
        <f t="shared" si="1"/>
        <v>100</v>
      </c>
      <c r="G23" s="42">
        <f t="shared" si="0"/>
        <v>0</v>
      </c>
    </row>
    <row r="24" spans="1:7" s="6" customFormat="1" ht="31.5">
      <c r="A24" s="32">
        <v>41040000</v>
      </c>
      <c r="B24" s="64" t="s">
        <v>90</v>
      </c>
      <c r="C24" s="58">
        <f>C25</f>
        <v>4032500</v>
      </c>
      <c r="D24" s="58">
        <f>D25</f>
        <v>1008126</v>
      </c>
      <c r="E24" s="58">
        <f>E25</f>
        <v>1008126</v>
      </c>
      <c r="F24" s="58">
        <f>F25</f>
        <v>100</v>
      </c>
      <c r="G24" s="56">
        <f t="shared" si="0"/>
        <v>0</v>
      </c>
    </row>
    <row r="25" spans="1:7" ht="88.5" customHeight="1">
      <c r="A25" s="31">
        <v>41040200</v>
      </c>
      <c r="B25" s="66" t="s">
        <v>91</v>
      </c>
      <c r="C25" s="52">
        <v>4032500</v>
      </c>
      <c r="D25" s="52">
        <v>1008126</v>
      </c>
      <c r="E25" s="53">
        <v>1008126</v>
      </c>
      <c r="F25" s="41">
        <f t="shared" si="1"/>
        <v>100</v>
      </c>
      <c r="G25" s="42">
        <f t="shared" si="0"/>
        <v>0</v>
      </c>
    </row>
    <row r="26" spans="1:7" ht="31.5">
      <c r="A26" s="32">
        <v>41050000</v>
      </c>
      <c r="B26" s="65" t="s">
        <v>92</v>
      </c>
      <c r="C26" s="59">
        <f>SUM(C27:C27)</f>
        <v>1511098</v>
      </c>
      <c r="D26" s="59">
        <f>SUM(D27:D27)</f>
        <v>961537</v>
      </c>
      <c r="E26" s="59">
        <f>SUM(E27:E27)</f>
        <v>430555</v>
      </c>
      <c r="F26" s="41">
        <f t="shared" si="1"/>
        <v>44.777788062237853</v>
      </c>
      <c r="G26" s="56">
        <f t="shared" si="0"/>
        <v>-530982</v>
      </c>
    </row>
    <row r="27" spans="1:7" ht="87" customHeight="1">
      <c r="A27" s="31">
        <v>41053900</v>
      </c>
      <c r="B27" s="29" t="s">
        <v>81</v>
      </c>
      <c r="C27" s="52">
        <v>1511098</v>
      </c>
      <c r="D27" s="52">
        <v>961537</v>
      </c>
      <c r="E27" s="53">
        <v>430555</v>
      </c>
      <c r="F27" s="41">
        <f t="shared" si="1"/>
        <v>44.777788062237853</v>
      </c>
      <c r="G27" s="42">
        <f t="shared" si="0"/>
        <v>-530982</v>
      </c>
    </row>
    <row r="28" spans="1:7" s="6" customFormat="1" ht="19.5">
      <c r="A28" s="32"/>
      <c r="B28" s="64" t="s">
        <v>110</v>
      </c>
      <c r="C28" s="54">
        <f>C18+C19</f>
        <v>61449598</v>
      </c>
      <c r="D28" s="54">
        <f>D18+D19</f>
        <v>15212563</v>
      </c>
      <c r="E28" s="54">
        <f>E18+E19</f>
        <v>14572412</v>
      </c>
      <c r="F28" s="55">
        <f t="shared" si="1"/>
        <v>95.791958265020824</v>
      </c>
      <c r="G28" s="56">
        <f t="shared" si="0"/>
        <v>-640151</v>
      </c>
    </row>
    <row r="29" spans="1:7" ht="18" customHeight="1">
      <c r="A29" s="105" t="s">
        <v>0</v>
      </c>
      <c r="B29" s="120"/>
      <c r="C29" s="120"/>
      <c r="D29" s="120"/>
      <c r="E29" s="120"/>
      <c r="F29" s="120"/>
      <c r="G29" s="121"/>
    </row>
    <row r="30" spans="1:7" ht="56.25" hidden="1">
      <c r="A30" s="31">
        <v>21110000</v>
      </c>
      <c r="B30" s="67" t="s">
        <v>3</v>
      </c>
      <c r="C30" s="60"/>
      <c r="D30" s="60"/>
      <c r="E30" s="53"/>
      <c r="F30" s="41" t="e">
        <f>E30/C30*100</f>
        <v>#DIV/0!</v>
      </c>
      <c r="G30" s="42">
        <f>E30-C30</f>
        <v>0</v>
      </c>
    </row>
    <row r="31" spans="1:7" ht="18.75">
      <c r="A31" s="31">
        <v>25000000</v>
      </c>
      <c r="B31" s="23" t="s">
        <v>28</v>
      </c>
      <c r="C31" s="60">
        <v>973788</v>
      </c>
      <c r="D31" s="60">
        <v>243447</v>
      </c>
      <c r="E31" s="53">
        <v>217923</v>
      </c>
      <c r="F31" s="41">
        <f>E31/D31*100</f>
        <v>89.515582447103483</v>
      </c>
      <c r="G31" s="42">
        <f>E31-D31</f>
        <v>-25524</v>
      </c>
    </row>
    <row r="32" spans="1:7" ht="100.5" customHeight="1">
      <c r="A32" s="31">
        <v>41052600</v>
      </c>
      <c r="B32" s="23" t="s">
        <v>128</v>
      </c>
      <c r="C32" s="60">
        <v>1493500</v>
      </c>
      <c r="D32" s="60">
        <v>450000</v>
      </c>
      <c r="E32" s="53">
        <v>0</v>
      </c>
      <c r="F32" s="41">
        <f>E32/D32*100</f>
        <v>0</v>
      </c>
      <c r="G32" s="42">
        <f>E32-D32</f>
        <v>-450000</v>
      </c>
    </row>
    <row r="33" spans="1:8" ht="33.75" customHeight="1">
      <c r="A33" s="31">
        <v>41053900</v>
      </c>
      <c r="B33" s="29" t="s">
        <v>81</v>
      </c>
      <c r="C33" s="60">
        <v>31000</v>
      </c>
      <c r="D33" s="60">
        <v>31000</v>
      </c>
      <c r="E33" s="53"/>
      <c r="F33" s="41">
        <f>E33/D33*100</f>
        <v>0</v>
      </c>
      <c r="G33" s="42">
        <f>E33-D33</f>
        <v>-31000</v>
      </c>
    </row>
    <row r="34" spans="1:8" ht="19.5">
      <c r="A34" s="32"/>
      <c r="B34" s="21" t="s">
        <v>108</v>
      </c>
      <c r="C34" s="54">
        <f>SUM(C31:C33)</f>
        <v>2498288</v>
      </c>
      <c r="D34" s="54">
        <f>SUM(D31:D33)</f>
        <v>724447</v>
      </c>
      <c r="E34" s="54">
        <f>SUM(E31:E33)</f>
        <v>217923</v>
      </c>
      <c r="F34" s="55">
        <f>E34/D34*100</f>
        <v>30.081289590542852</v>
      </c>
      <c r="G34" s="56">
        <f>E34-D34</f>
        <v>-506524</v>
      </c>
    </row>
    <row r="35" spans="1:8" ht="19.5">
      <c r="A35" s="33"/>
      <c r="B35" s="22" t="s">
        <v>109</v>
      </c>
      <c r="C35" s="61">
        <f>C28+C34</f>
        <v>63947886</v>
      </c>
      <c r="D35" s="61">
        <f>D28+D34</f>
        <v>15937010</v>
      </c>
      <c r="E35" s="61">
        <f>E28+E34</f>
        <v>14790335</v>
      </c>
      <c r="F35" s="55">
        <f>E35/D35*100</f>
        <v>92.804955258232255</v>
      </c>
      <c r="G35" s="56">
        <f>E35-D35</f>
        <v>-1146675</v>
      </c>
    </row>
    <row r="36" spans="1:8" ht="21.75" customHeight="1">
      <c r="A36" s="108" t="s">
        <v>4</v>
      </c>
      <c r="B36" s="109"/>
      <c r="C36" s="109"/>
      <c r="D36" s="109"/>
      <c r="E36" s="109"/>
      <c r="F36" s="109"/>
      <c r="G36" s="110"/>
    </row>
    <row r="37" spans="1:8" ht="24.75" customHeight="1">
      <c r="A37" s="102" t="s">
        <v>107</v>
      </c>
      <c r="B37" s="103"/>
      <c r="C37" s="103"/>
      <c r="D37" s="103"/>
      <c r="E37" s="103"/>
      <c r="F37" s="103"/>
      <c r="G37" s="104"/>
    </row>
    <row r="38" spans="1:8" ht="18.75">
      <c r="A38" s="12" t="s">
        <v>40</v>
      </c>
      <c r="B38" s="82" t="s">
        <v>5</v>
      </c>
      <c r="C38" s="45">
        <f>C39</f>
        <v>1962276</v>
      </c>
      <c r="D38" s="45">
        <f>D39</f>
        <v>591110</v>
      </c>
      <c r="E38" s="45">
        <f>E39</f>
        <v>426421</v>
      </c>
      <c r="F38" s="55">
        <f>E38/D38*100</f>
        <v>72.139026577117633</v>
      </c>
      <c r="G38" s="56">
        <f t="shared" ref="G38:G58" si="2">E38-D38</f>
        <v>-164689</v>
      </c>
      <c r="H38" s="15"/>
    </row>
    <row r="39" spans="1:8" ht="67.5" customHeight="1">
      <c r="A39" s="34" t="s">
        <v>56</v>
      </c>
      <c r="B39" s="24" t="s">
        <v>55</v>
      </c>
      <c r="C39" s="40">
        <v>1962276</v>
      </c>
      <c r="D39" s="40">
        <v>591110</v>
      </c>
      <c r="E39" s="40">
        <v>426421</v>
      </c>
      <c r="F39" s="55">
        <f>E39/D39*100</f>
        <v>72.139026577117633</v>
      </c>
      <c r="G39" s="56">
        <f t="shared" si="2"/>
        <v>-164689</v>
      </c>
    </row>
    <row r="40" spans="1:8" ht="27" customHeight="1">
      <c r="A40" s="12" t="s">
        <v>41</v>
      </c>
      <c r="B40" s="82" t="s">
        <v>6</v>
      </c>
      <c r="C40" s="45">
        <f>SUM(C41:C48)</f>
        <v>50418372</v>
      </c>
      <c r="D40" s="45">
        <f>SUM(D41:D48)</f>
        <v>14209851</v>
      </c>
      <c r="E40" s="45">
        <f>SUM(E41:E48)</f>
        <v>9843332</v>
      </c>
      <c r="F40" s="55">
        <f>E40/D40*100</f>
        <v>69.271183772440679</v>
      </c>
      <c r="G40" s="56">
        <f t="shared" si="2"/>
        <v>-4366519</v>
      </c>
    </row>
    <row r="41" spans="1:8" ht="60" customHeight="1">
      <c r="A41" s="11" t="s">
        <v>42</v>
      </c>
      <c r="B41" s="24" t="s">
        <v>124</v>
      </c>
      <c r="C41" s="40">
        <v>46027742</v>
      </c>
      <c r="D41" s="40">
        <v>13028256</v>
      </c>
      <c r="E41" s="40">
        <v>9138038</v>
      </c>
      <c r="F41" s="41">
        <f t="shared" ref="F41:F64" si="3">E41/D41*100</f>
        <v>70.140147691294985</v>
      </c>
      <c r="G41" s="42">
        <f t="shared" si="2"/>
        <v>-3890218</v>
      </c>
    </row>
    <row r="42" spans="1:8" ht="51" customHeight="1">
      <c r="A42" s="11" t="s">
        <v>44</v>
      </c>
      <c r="B42" s="24" t="s">
        <v>43</v>
      </c>
      <c r="C42" s="40">
        <v>639226</v>
      </c>
      <c r="D42" s="40">
        <v>183795</v>
      </c>
      <c r="E42" s="40">
        <v>134536</v>
      </c>
      <c r="F42" s="41">
        <f t="shared" si="3"/>
        <v>73.198944476182703</v>
      </c>
      <c r="G42" s="42">
        <f t="shared" si="2"/>
        <v>-49259</v>
      </c>
    </row>
    <row r="43" spans="1:8" ht="36.75" customHeight="1">
      <c r="A43" s="11" t="s">
        <v>58</v>
      </c>
      <c r="B43" s="24" t="s">
        <v>57</v>
      </c>
      <c r="C43" s="40">
        <v>834644</v>
      </c>
      <c r="D43" s="40">
        <v>218378</v>
      </c>
      <c r="E43" s="40">
        <v>147125</v>
      </c>
      <c r="F43" s="41">
        <f t="shared" si="3"/>
        <v>67.371713267820027</v>
      </c>
      <c r="G43" s="42">
        <f t="shared" si="2"/>
        <v>-71253</v>
      </c>
    </row>
    <row r="44" spans="1:8" ht="33" customHeight="1">
      <c r="A44" s="11" t="s">
        <v>96</v>
      </c>
      <c r="B44" s="24" t="s">
        <v>59</v>
      </c>
      <c r="C44" s="40">
        <v>2905900</v>
      </c>
      <c r="D44" s="40">
        <v>777612</v>
      </c>
      <c r="E44" s="40">
        <v>421823</v>
      </c>
      <c r="F44" s="41">
        <f t="shared" si="3"/>
        <v>54.245947850599016</v>
      </c>
      <c r="G44" s="42">
        <f t="shared" si="2"/>
        <v>-355789</v>
      </c>
    </row>
    <row r="45" spans="1:8" ht="12" hidden="1" customHeight="1">
      <c r="A45" s="11" t="s">
        <v>9</v>
      </c>
      <c r="B45" s="7" t="s">
        <v>10</v>
      </c>
      <c r="C45" s="43"/>
      <c r="D45" s="43"/>
      <c r="E45" s="44"/>
      <c r="F45" s="41" t="e">
        <f t="shared" si="3"/>
        <v>#DIV/0!</v>
      </c>
      <c r="G45" s="42">
        <f t="shared" si="2"/>
        <v>0</v>
      </c>
    </row>
    <row r="46" spans="1:8" ht="12" hidden="1" customHeight="1">
      <c r="A46" s="12" t="s">
        <v>11</v>
      </c>
      <c r="B46" s="10" t="s">
        <v>12</v>
      </c>
      <c r="C46" s="45"/>
      <c r="D46" s="45"/>
      <c r="E46" s="45"/>
      <c r="F46" s="41" t="e">
        <f t="shared" si="3"/>
        <v>#DIV/0!</v>
      </c>
      <c r="G46" s="42">
        <f t="shared" si="2"/>
        <v>0</v>
      </c>
    </row>
    <row r="47" spans="1:8" ht="12" hidden="1" customHeight="1">
      <c r="A47" s="11" t="s">
        <v>13</v>
      </c>
      <c r="B47" s="7" t="s">
        <v>7</v>
      </c>
      <c r="C47" s="43"/>
      <c r="D47" s="43"/>
      <c r="E47" s="44"/>
      <c r="F47" s="41" t="e">
        <f t="shared" si="3"/>
        <v>#DIV/0!</v>
      </c>
      <c r="G47" s="42">
        <f t="shared" si="2"/>
        <v>0</v>
      </c>
    </row>
    <row r="48" spans="1:8" ht="29.25" customHeight="1">
      <c r="A48" s="11" t="s">
        <v>97</v>
      </c>
      <c r="B48" s="28" t="s">
        <v>98</v>
      </c>
      <c r="C48" s="46">
        <v>10860</v>
      </c>
      <c r="D48" s="46">
        <v>1810</v>
      </c>
      <c r="E48" s="47">
        <v>1810</v>
      </c>
      <c r="F48" s="41">
        <f t="shared" si="3"/>
        <v>100</v>
      </c>
      <c r="G48" s="42">
        <f t="shared" si="2"/>
        <v>0</v>
      </c>
    </row>
    <row r="49" spans="1:7" s="19" customFormat="1" ht="39.75" customHeight="1">
      <c r="A49" s="12" t="s">
        <v>45</v>
      </c>
      <c r="B49" s="82" t="s">
        <v>14</v>
      </c>
      <c r="C49" s="83">
        <f>SUM(C50:C57)</f>
        <v>7451619</v>
      </c>
      <c r="D49" s="83">
        <f>SUM(D50:D57)</f>
        <v>2233828</v>
      </c>
      <c r="E49" s="83">
        <f>SUM(E50:E57)</f>
        <v>1543489</v>
      </c>
      <c r="F49" s="55">
        <f t="shared" si="3"/>
        <v>69.096143481055833</v>
      </c>
      <c r="G49" s="56">
        <f t="shared" si="2"/>
        <v>-690339</v>
      </c>
    </row>
    <row r="50" spans="1:7" s="19" customFormat="1" ht="38.25" customHeight="1">
      <c r="A50" s="11" t="s">
        <v>122</v>
      </c>
      <c r="B50" s="72" t="s">
        <v>123</v>
      </c>
      <c r="C50" s="73">
        <v>2000</v>
      </c>
      <c r="D50" s="73">
        <v>498</v>
      </c>
      <c r="E50" s="73"/>
      <c r="F50" s="41">
        <f t="shared" si="3"/>
        <v>0</v>
      </c>
      <c r="G50" s="42">
        <f t="shared" si="2"/>
        <v>-498</v>
      </c>
    </row>
    <row r="51" spans="1:7" ht="37.5" customHeight="1">
      <c r="A51" s="8" t="s">
        <v>61</v>
      </c>
      <c r="B51" s="24" t="s">
        <v>60</v>
      </c>
      <c r="C51" s="40">
        <v>5500</v>
      </c>
      <c r="D51" s="40">
        <v>750</v>
      </c>
      <c r="E51" s="40"/>
      <c r="F51" s="41">
        <f t="shared" si="3"/>
        <v>0</v>
      </c>
      <c r="G51" s="42">
        <f t="shared" si="2"/>
        <v>-750</v>
      </c>
    </row>
    <row r="52" spans="1:7" ht="55.5" customHeight="1">
      <c r="A52" s="8" t="s">
        <v>62</v>
      </c>
      <c r="B52" s="25" t="s">
        <v>48</v>
      </c>
      <c r="C52" s="40">
        <v>492430</v>
      </c>
      <c r="D52" s="40">
        <v>375375</v>
      </c>
      <c r="E52" s="40"/>
      <c r="F52" s="41">
        <f t="shared" si="3"/>
        <v>0</v>
      </c>
      <c r="G52" s="42">
        <f t="shared" si="2"/>
        <v>-375375</v>
      </c>
    </row>
    <row r="53" spans="1:7" ht="53.25" customHeight="1">
      <c r="A53" s="8" t="s">
        <v>49</v>
      </c>
      <c r="B53" s="25" t="s">
        <v>50</v>
      </c>
      <c r="C53" s="40">
        <v>43400</v>
      </c>
      <c r="D53" s="40">
        <v>2100</v>
      </c>
      <c r="E53" s="40"/>
      <c r="F53" s="41">
        <f t="shared" si="3"/>
        <v>0</v>
      </c>
      <c r="G53" s="42">
        <f t="shared" si="2"/>
        <v>-2100</v>
      </c>
    </row>
    <row r="54" spans="1:7" ht="69.75" customHeight="1">
      <c r="A54" s="8" t="s">
        <v>46</v>
      </c>
      <c r="B54" s="20" t="s">
        <v>63</v>
      </c>
      <c r="C54" s="48">
        <v>5873190</v>
      </c>
      <c r="D54" s="48">
        <v>1527305</v>
      </c>
      <c r="E54" s="48">
        <v>1407068</v>
      </c>
      <c r="F54" s="41">
        <f t="shared" si="3"/>
        <v>92.127505639017755</v>
      </c>
      <c r="G54" s="42">
        <f t="shared" si="2"/>
        <v>-120237</v>
      </c>
    </row>
    <row r="55" spans="1:7" ht="49.5" customHeight="1">
      <c r="A55" s="8" t="s">
        <v>65</v>
      </c>
      <c r="B55" s="20" t="s">
        <v>64</v>
      </c>
      <c r="C55" s="48">
        <v>334300</v>
      </c>
      <c r="D55" s="48">
        <v>79650</v>
      </c>
      <c r="E55" s="48">
        <v>71409</v>
      </c>
      <c r="F55" s="41">
        <f t="shared" si="3"/>
        <v>89.653483992467045</v>
      </c>
      <c r="G55" s="42">
        <f t="shared" si="2"/>
        <v>-8241</v>
      </c>
    </row>
    <row r="56" spans="1:7" ht="92.25" customHeight="1">
      <c r="A56" s="8" t="s">
        <v>67</v>
      </c>
      <c r="B56" s="20" t="s">
        <v>66</v>
      </c>
      <c r="C56" s="40">
        <v>73195</v>
      </c>
      <c r="D56" s="40">
        <v>15000</v>
      </c>
      <c r="E56" s="40">
        <v>7869</v>
      </c>
      <c r="F56" s="41">
        <f t="shared" si="3"/>
        <v>52.459999999999994</v>
      </c>
      <c r="G56" s="42">
        <f t="shared" si="2"/>
        <v>-7131</v>
      </c>
    </row>
    <row r="57" spans="1:7" ht="49.5" customHeight="1">
      <c r="A57" s="8" t="s">
        <v>69</v>
      </c>
      <c r="B57" s="20" t="s">
        <v>68</v>
      </c>
      <c r="C57" s="40">
        <v>627604</v>
      </c>
      <c r="D57" s="40">
        <v>233150</v>
      </c>
      <c r="E57" s="40">
        <v>57143</v>
      </c>
      <c r="F57" s="41">
        <f t="shared" si="3"/>
        <v>24.509114304096073</v>
      </c>
      <c r="G57" s="42">
        <f t="shared" si="2"/>
        <v>-176007</v>
      </c>
    </row>
    <row r="58" spans="1:7" s="74" customFormat="1" ht="36.75" customHeight="1">
      <c r="A58" s="12" t="s">
        <v>47</v>
      </c>
      <c r="B58" s="17" t="s">
        <v>17</v>
      </c>
      <c r="C58" s="45">
        <f>C59+C60+C61</f>
        <v>1473900</v>
      </c>
      <c r="D58" s="45">
        <f>D59+D60+D61</f>
        <v>388087</v>
      </c>
      <c r="E58" s="45">
        <f>E59+E60+E61</f>
        <v>162831</v>
      </c>
      <c r="F58" s="55">
        <f t="shared" si="3"/>
        <v>41.957344616026823</v>
      </c>
      <c r="G58" s="56">
        <f t="shared" si="2"/>
        <v>-225256</v>
      </c>
    </row>
    <row r="59" spans="1:7" ht="18.75">
      <c r="A59" s="11" t="s">
        <v>71</v>
      </c>
      <c r="B59" s="18" t="s">
        <v>70</v>
      </c>
      <c r="C59" s="40">
        <v>630800</v>
      </c>
      <c r="D59" s="40">
        <v>166196</v>
      </c>
      <c r="E59" s="40">
        <v>55504</v>
      </c>
      <c r="F59" s="41">
        <f t="shared" si="3"/>
        <v>33.396712315579194</v>
      </c>
      <c r="G59" s="42">
        <f>E59-C59</f>
        <v>-575296</v>
      </c>
    </row>
    <row r="60" spans="1:7" ht="31.5">
      <c r="A60" s="11" t="s">
        <v>51</v>
      </c>
      <c r="B60" s="18" t="s">
        <v>72</v>
      </c>
      <c r="C60" s="40">
        <v>691800</v>
      </c>
      <c r="D60" s="40">
        <v>160890</v>
      </c>
      <c r="E60" s="40">
        <v>59120</v>
      </c>
      <c r="F60" s="41">
        <f t="shared" si="3"/>
        <v>36.745602585617505</v>
      </c>
      <c r="G60" s="42">
        <f>E60-C60</f>
        <v>-632680</v>
      </c>
    </row>
    <row r="61" spans="1:7" ht="33.75" customHeight="1">
      <c r="A61" s="11" t="s">
        <v>74</v>
      </c>
      <c r="B61" s="18" t="s">
        <v>73</v>
      </c>
      <c r="C61" s="40">
        <v>151300</v>
      </c>
      <c r="D61" s="40">
        <v>61001</v>
      </c>
      <c r="E61" s="40">
        <v>48207</v>
      </c>
      <c r="F61" s="41">
        <f t="shared" si="3"/>
        <v>79.026573334863357</v>
      </c>
      <c r="G61" s="42">
        <f>E61-C61</f>
        <v>-103093</v>
      </c>
    </row>
    <row r="62" spans="1:7" ht="18.75">
      <c r="A62" s="13" t="s">
        <v>52</v>
      </c>
      <c r="B62" s="17" t="s">
        <v>18</v>
      </c>
      <c r="C62" s="45">
        <f>C63+C64</f>
        <v>32000</v>
      </c>
      <c r="D62" s="45">
        <f>D63+D64</f>
        <v>32000</v>
      </c>
      <c r="E62" s="45">
        <f>E63+E64</f>
        <v>0</v>
      </c>
      <c r="F62" s="55">
        <f>E62/D62*100</f>
        <v>0</v>
      </c>
      <c r="G62" s="56">
        <f>E62-C62</f>
        <v>-32000</v>
      </c>
    </row>
    <row r="63" spans="1:7" ht="39.75" customHeight="1">
      <c r="A63" s="8" t="s">
        <v>53</v>
      </c>
      <c r="B63" s="9" t="s">
        <v>99</v>
      </c>
      <c r="C63" s="48">
        <v>15000</v>
      </c>
      <c r="D63" s="48">
        <v>15000</v>
      </c>
      <c r="E63" s="48"/>
      <c r="F63" s="41">
        <f t="shared" si="3"/>
        <v>0</v>
      </c>
      <c r="G63" s="42">
        <f>E63-D63</f>
        <v>-15000</v>
      </c>
    </row>
    <row r="64" spans="1:7" ht="48" customHeight="1">
      <c r="A64" s="35" t="s">
        <v>75</v>
      </c>
      <c r="B64" s="20" t="s">
        <v>76</v>
      </c>
      <c r="C64" s="48">
        <v>17000</v>
      </c>
      <c r="D64" s="48">
        <v>17000</v>
      </c>
      <c r="E64" s="48"/>
      <c r="F64" s="41">
        <f t="shared" si="3"/>
        <v>0</v>
      </c>
      <c r="G64" s="42">
        <f>E64-D64</f>
        <v>-17000</v>
      </c>
    </row>
    <row r="65" spans="1:29" ht="27.75" customHeight="1">
      <c r="A65" s="13" t="s">
        <v>54</v>
      </c>
      <c r="B65" s="84" t="s">
        <v>77</v>
      </c>
      <c r="C65" s="62">
        <f>C68</f>
        <v>87500</v>
      </c>
      <c r="D65" s="62">
        <f>D68</f>
        <v>87500</v>
      </c>
      <c r="E65" s="62">
        <f>E68</f>
        <v>0</v>
      </c>
      <c r="F65" s="55">
        <f>E65/D65*100</f>
        <v>0</v>
      </c>
      <c r="G65" s="56">
        <f>E65-D65</f>
        <v>-87500</v>
      </c>
    </row>
    <row r="66" spans="1:29" ht="12" hidden="1" customHeight="1">
      <c r="A66" s="13" t="s">
        <v>20</v>
      </c>
      <c r="B66" s="17" t="s">
        <v>21</v>
      </c>
      <c r="C66" s="45"/>
      <c r="D66" s="45"/>
      <c r="E66" s="45"/>
      <c r="F66" s="41" t="e">
        <f>E66/C66*100</f>
        <v>#DIV/0!</v>
      </c>
      <c r="G66" s="42">
        <f>E66-C66</f>
        <v>0</v>
      </c>
    </row>
    <row r="67" spans="1:29" ht="12" hidden="1" customHeight="1">
      <c r="A67" s="8" t="s">
        <v>22</v>
      </c>
      <c r="B67" s="9" t="s">
        <v>23</v>
      </c>
      <c r="C67" s="43"/>
      <c r="D67" s="43"/>
      <c r="E67" s="44"/>
      <c r="F67" s="41" t="e">
        <f>E67/C67*100</f>
        <v>#DIV/0!</v>
      </c>
      <c r="G67" s="42">
        <f>E67-C67</f>
        <v>0</v>
      </c>
    </row>
    <row r="68" spans="1:29" s="16" customFormat="1" ht="21.75" customHeight="1">
      <c r="A68" s="8" t="s">
        <v>78</v>
      </c>
      <c r="B68" s="9" t="s">
        <v>25</v>
      </c>
      <c r="C68" s="49">
        <v>87500</v>
      </c>
      <c r="D68" s="49">
        <v>87500</v>
      </c>
      <c r="E68" s="49"/>
      <c r="F68" s="41">
        <f t="shared" ref="F68:F79" si="4">E68/D68*100</f>
        <v>0</v>
      </c>
      <c r="G68" s="56">
        <f t="shared" ref="G68:G79" si="5">E68-D68</f>
        <v>-87500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21" customHeight="1">
      <c r="A69" s="8" t="s">
        <v>80</v>
      </c>
      <c r="B69" s="84" t="s">
        <v>79</v>
      </c>
      <c r="C69" s="62">
        <f>C70+C71+ C72</f>
        <v>2866750</v>
      </c>
      <c r="D69" s="62">
        <f>D70+D71+ D72</f>
        <v>2025958</v>
      </c>
      <c r="E69" s="62">
        <f>E70+E71+ E72</f>
        <v>2016958</v>
      </c>
      <c r="F69" s="55">
        <f t="shared" si="4"/>
        <v>99.555765716762153</v>
      </c>
      <c r="G69" s="56">
        <f t="shared" si="5"/>
        <v>-9000</v>
      </c>
    </row>
    <row r="70" spans="1:29" ht="60.75" customHeight="1">
      <c r="A70" s="8" t="s">
        <v>101</v>
      </c>
      <c r="B70" s="20" t="s">
        <v>102</v>
      </c>
      <c r="C70" s="46">
        <v>1819700</v>
      </c>
      <c r="D70" s="46">
        <v>1819700</v>
      </c>
      <c r="E70" s="46">
        <v>1819700</v>
      </c>
      <c r="F70" s="41">
        <f t="shared" si="4"/>
        <v>100</v>
      </c>
      <c r="G70" s="42">
        <f t="shared" si="5"/>
        <v>0</v>
      </c>
    </row>
    <row r="71" spans="1:29" ht="33.75" customHeight="1">
      <c r="A71" s="8" t="s">
        <v>82</v>
      </c>
      <c r="B71" s="20" t="s">
        <v>81</v>
      </c>
      <c r="C71" s="40">
        <v>1018050</v>
      </c>
      <c r="D71" s="40">
        <v>197258</v>
      </c>
      <c r="E71" s="40">
        <v>197258</v>
      </c>
      <c r="F71" s="41">
        <f t="shared" si="4"/>
        <v>100</v>
      </c>
      <c r="G71" s="42">
        <f t="shared" si="5"/>
        <v>0</v>
      </c>
    </row>
    <row r="72" spans="1:29" ht="65.25" customHeight="1">
      <c r="A72" s="8" t="s">
        <v>84</v>
      </c>
      <c r="B72" s="20" t="s">
        <v>83</v>
      </c>
      <c r="C72" s="40">
        <v>29000</v>
      </c>
      <c r="D72" s="40">
        <v>9000</v>
      </c>
      <c r="E72" s="40"/>
      <c r="F72" s="41">
        <f t="shared" si="4"/>
        <v>0</v>
      </c>
      <c r="G72" s="42">
        <f t="shared" si="5"/>
        <v>-9000</v>
      </c>
    </row>
    <row r="73" spans="1:29" s="6" customFormat="1" ht="37.5" customHeight="1">
      <c r="A73" s="12" t="s">
        <v>34</v>
      </c>
      <c r="B73" s="85" t="s">
        <v>113</v>
      </c>
      <c r="C73" s="86">
        <f>C38+C40+C49+C58+C62+C65+C69</f>
        <v>64292417</v>
      </c>
      <c r="D73" s="86">
        <f>D38+D40+D49+D58+D62+D65+D69</f>
        <v>19568334</v>
      </c>
      <c r="E73" s="86">
        <f>E38+E40+E49+E58+E62+E65+E69</f>
        <v>13993031</v>
      </c>
      <c r="F73" s="55">
        <f t="shared" si="4"/>
        <v>71.508545387665606</v>
      </c>
      <c r="G73" s="56">
        <f t="shared" si="5"/>
        <v>-5575303</v>
      </c>
    </row>
    <row r="74" spans="1:29" s="6" customFormat="1" ht="25.5" customHeight="1">
      <c r="A74" s="105" t="s">
        <v>0</v>
      </c>
      <c r="B74" s="106"/>
      <c r="C74" s="106"/>
      <c r="D74" s="106"/>
      <c r="E74" s="106"/>
      <c r="F74" s="106"/>
      <c r="G74" s="107"/>
    </row>
    <row r="75" spans="1:29" s="19" customFormat="1" ht="18.75">
      <c r="A75" s="87">
        <v>1000</v>
      </c>
      <c r="B75" s="17" t="s">
        <v>6</v>
      </c>
      <c r="C75" s="83">
        <f>C76+C78</f>
        <v>2876748</v>
      </c>
      <c r="D75" s="83">
        <f>D76+D78</f>
        <v>234937</v>
      </c>
      <c r="E75" s="83">
        <f>E76+E78</f>
        <v>155694</v>
      </c>
      <c r="F75" s="55">
        <f t="shared" si="4"/>
        <v>66.270532100094911</v>
      </c>
      <c r="G75" s="56">
        <f t="shared" si="5"/>
        <v>-79243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29" ht="63.75" customHeight="1">
      <c r="A76" s="36">
        <v>1020</v>
      </c>
      <c r="B76" s="29" t="s">
        <v>124</v>
      </c>
      <c r="C76" s="46">
        <v>2856748</v>
      </c>
      <c r="D76" s="46">
        <v>234937</v>
      </c>
      <c r="E76" s="46">
        <v>155694</v>
      </c>
      <c r="F76" s="41">
        <f t="shared" si="4"/>
        <v>66.270532100094911</v>
      </c>
      <c r="G76" s="42">
        <f t="shared" si="5"/>
        <v>-79243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29" ht="18.75" hidden="1">
      <c r="A77" s="36">
        <v>70807</v>
      </c>
      <c r="B77" s="9" t="s">
        <v>8</v>
      </c>
      <c r="C77" s="43"/>
      <c r="D77" s="43"/>
      <c r="E77" s="44"/>
      <c r="F77" s="41" t="e">
        <f t="shared" si="4"/>
        <v>#DIV/0!</v>
      </c>
      <c r="G77" s="42">
        <f t="shared" si="5"/>
        <v>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29" ht="34.5" customHeight="1">
      <c r="A78" s="36">
        <v>7321</v>
      </c>
      <c r="B78" s="25" t="s">
        <v>125</v>
      </c>
      <c r="C78" s="43">
        <v>20000</v>
      </c>
      <c r="D78" s="43"/>
      <c r="E78" s="44"/>
      <c r="F78" s="41">
        <v>0</v>
      </c>
      <c r="G78" s="42">
        <f t="shared" si="5"/>
        <v>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29" s="19" customFormat="1" ht="18.75">
      <c r="A79" s="87">
        <v>3000</v>
      </c>
      <c r="B79" s="17" t="s">
        <v>26</v>
      </c>
      <c r="C79" s="62">
        <f>SUM(C82:C82)</f>
        <v>158040</v>
      </c>
      <c r="D79" s="62">
        <f>SUM(D82:D82)</f>
        <v>39510</v>
      </c>
      <c r="E79" s="62">
        <f>SUM(E82:E82)</f>
        <v>45028</v>
      </c>
      <c r="F79" s="55">
        <f t="shared" si="4"/>
        <v>113.96608453556061</v>
      </c>
      <c r="G79" s="56">
        <f t="shared" si="5"/>
        <v>5518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29" ht="12" hidden="1" customHeight="1">
      <c r="A80" s="33"/>
      <c r="B80" s="30"/>
      <c r="C80" s="63"/>
      <c r="D80" s="63"/>
      <c r="E80" s="63"/>
      <c r="F80" s="41" t="e">
        <f>E80/C80*100</f>
        <v>#DIV/0!</v>
      </c>
      <c r="G80" s="42">
        <f>E80-C80</f>
        <v>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12" hidden="1" customHeight="1">
      <c r="A81" s="8" t="s">
        <v>15</v>
      </c>
      <c r="B81" s="9" t="s">
        <v>16</v>
      </c>
      <c r="C81" s="43"/>
      <c r="D81" s="43"/>
      <c r="E81" s="43"/>
      <c r="F81" s="41" t="e">
        <f>E81/C81*100</f>
        <v>#DIV/0!</v>
      </c>
      <c r="G81" s="42">
        <f>E81-C81</f>
        <v>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ht="66" customHeight="1">
      <c r="A82" s="8" t="s">
        <v>46</v>
      </c>
      <c r="B82" s="20" t="s">
        <v>63</v>
      </c>
      <c r="C82" s="43">
        <v>158040</v>
      </c>
      <c r="D82" s="43">
        <v>39510</v>
      </c>
      <c r="E82" s="43">
        <v>45028</v>
      </c>
      <c r="F82" s="41">
        <f>E82/D82*100</f>
        <v>113.96608453556061</v>
      </c>
      <c r="G82" s="42">
        <f>E82-D82</f>
        <v>5518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s="19" customFormat="1" ht="26.25" customHeight="1">
      <c r="A83" s="87">
        <v>4000</v>
      </c>
      <c r="B83" s="88" t="s">
        <v>27</v>
      </c>
      <c r="C83" s="45">
        <f>SUM(C84:C85)</f>
        <v>0</v>
      </c>
      <c r="D83" s="45">
        <f>SUM(D84:D85)</f>
        <v>0</v>
      </c>
      <c r="E83" s="45">
        <f>SUM(E84:E85)</f>
        <v>3777</v>
      </c>
      <c r="F83" s="55">
        <v>0</v>
      </c>
      <c r="G83" s="42">
        <f>E83-D83</f>
        <v>3777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32.25" customHeight="1">
      <c r="A84" s="36">
        <v>4030</v>
      </c>
      <c r="B84" s="18" t="s">
        <v>70</v>
      </c>
      <c r="C84" s="50"/>
      <c r="D84" s="50"/>
      <c r="E84" s="51">
        <v>3494</v>
      </c>
      <c r="F84" s="41">
        <v>0</v>
      </c>
      <c r="G84" s="42">
        <f>E84-D84</f>
        <v>3494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57.75" customHeight="1">
      <c r="A85" s="36">
        <v>4060</v>
      </c>
      <c r="B85" s="18" t="s">
        <v>72</v>
      </c>
      <c r="C85" s="46"/>
      <c r="D85" s="46"/>
      <c r="E85" s="46">
        <v>283</v>
      </c>
      <c r="F85" s="41">
        <v>0</v>
      </c>
      <c r="G85" s="42">
        <f>E85-D85</f>
        <v>283</v>
      </c>
    </row>
    <row r="86" spans="1:19" ht="12" hidden="1" customHeight="1">
      <c r="A86" s="36">
        <v>150110</v>
      </c>
      <c r="B86" s="9" t="s">
        <v>32</v>
      </c>
      <c r="C86" s="43"/>
      <c r="D86" s="43"/>
      <c r="E86" s="43"/>
      <c r="F86" s="41" t="e">
        <f>E87/C87*100</f>
        <v>#DIV/0!</v>
      </c>
      <c r="G86" s="42">
        <f>E86-C86</f>
        <v>0</v>
      </c>
    </row>
    <row r="87" spans="1:19" ht="12" hidden="1" customHeight="1">
      <c r="A87" s="13">
        <v>250000</v>
      </c>
      <c r="B87" s="17" t="s">
        <v>24</v>
      </c>
      <c r="C87" s="62">
        <f>C88</f>
        <v>0</v>
      </c>
      <c r="D87" s="62"/>
      <c r="E87" s="62">
        <f>E88</f>
        <v>0</v>
      </c>
      <c r="F87" s="41" t="e">
        <f>E88/C88*100</f>
        <v>#DIV/0!</v>
      </c>
      <c r="G87" s="42">
        <f>E87-C87</f>
        <v>0</v>
      </c>
    </row>
    <row r="88" spans="1:19" ht="12" hidden="1" customHeight="1">
      <c r="A88" s="8" t="s">
        <v>19</v>
      </c>
      <c r="B88" s="9" t="s">
        <v>30</v>
      </c>
      <c r="C88" s="43"/>
      <c r="D88" s="43"/>
      <c r="E88" s="43"/>
      <c r="F88" s="41" t="e">
        <f>#REF!/#REF!*100</f>
        <v>#REF!</v>
      </c>
      <c r="G88" s="42">
        <f>E88-C88</f>
        <v>0</v>
      </c>
    </row>
    <row r="89" spans="1:19" ht="33.75" customHeight="1">
      <c r="A89" s="13" t="s">
        <v>80</v>
      </c>
      <c r="B89" s="17" t="s">
        <v>79</v>
      </c>
      <c r="C89" s="62">
        <f>C90+C91</f>
        <v>2793500</v>
      </c>
      <c r="D89" s="62">
        <f>D90+D91</f>
        <v>450000</v>
      </c>
      <c r="E89" s="62">
        <f>E90+E91</f>
        <v>0</v>
      </c>
      <c r="F89" s="55">
        <f>E89/D89*100</f>
        <v>0</v>
      </c>
      <c r="G89" s="56">
        <f>E89-D89</f>
        <v>-450000</v>
      </c>
    </row>
    <row r="90" spans="1:19" ht="81" customHeight="1">
      <c r="A90" s="8" t="s">
        <v>126</v>
      </c>
      <c r="B90" s="89" t="s">
        <v>127</v>
      </c>
      <c r="C90" s="46">
        <v>1493500</v>
      </c>
      <c r="D90" s="46">
        <v>450000</v>
      </c>
      <c r="E90" s="46"/>
      <c r="F90" s="41">
        <f>E90/D90*100</f>
        <v>0</v>
      </c>
      <c r="G90" s="42">
        <f>E90-D90</f>
        <v>-450000</v>
      </c>
    </row>
    <row r="91" spans="1:19" ht="32.25" customHeight="1">
      <c r="A91" s="77" t="s">
        <v>85</v>
      </c>
      <c r="B91" s="78" t="s">
        <v>86</v>
      </c>
      <c r="C91" s="79">
        <v>1300000</v>
      </c>
      <c r="D91" s="79"/>
      <c r="E91" s="79"/>
      <c r="F91" s="80">
        <v>0</v>
      </c>
      <c r="G91" s="81">
        <f>E91-D91</f>
        <v>0</v>
      </c>
    </row>
    <row r="92" spans="1:19" ht="27.75" customHeight="1" thickBot="1">
      <c r="A92" s="90" t="s">
        <v>34</v>
      </c>
      <c r="B92" s="91" t="s">
        <v>112</v>
      </c>
      <c r="C92" s="92">
        <f>+C75+C79+C83+C89</f>
        <v>5828288</v>
      </c>
      <c r="D92" s="92">
        <f>+D75+D79+D83+D89</f>
        <v>724447</v>
      </c>
      <c r="E92" s="92">
        <f>+E75+E79+E83+E89</f>
        <v>204499</v>
      </c>
      <c r="F92" s="93">
        <f>E92/D92*100</f>
        <v>28.228289992228557</v>
      </c>
      <c r="G92" s="94">
        <f>E92-D92</f>
        <v>-519948</v>
      </c>
    </row>
    <row r="93" spans="1:19" s="6" customFormat="1" ht="32.25" customHeight="1" thickBot="1">
      <c r="A93" s="95"/>
      <c r="B93" s="96" t="s">
        <v>111</v>
      </c>
      <c r="C93" s="97">
        <f>C73+C92</f>
        <v>70120705</v>
      </c>
      <c r="D93" s="98">
        <f>D73+D92</f>
        <v>20292781</v>
      </c>
      <c r="E93" s="99">
        <f>E73+E92</f>
        <v>14197530</v>
      </c>
      <c r="F93" s="100">
        <f>E93/D93*100</f>
        <v>69.963451534809352</v>
      </c>
      <c r="G93" s="101">
        <f>E93-D93</f>
        <v>-6095251</v>
      </c>
    </row>
    <row r="94" spans="1:19">
      <c r="A94" s="6"/>
      <c r="B94" s="6"/>
      <c r="C94" s="5"/>
      <c r="D94" s="5"/>
      <c r="E94" s="5"/>
      <c r="F94" s="5"/>
      <c r="G94" s="6"/>
    </row>
    <row r="95" spans="1:19" ht="41.25" customHeight="1">
      <c r="A95" s="6"/>
      <c r="B95" s="69" t="s">
        <v>130</v>
      </c>
      <c r="C95" s="68"/>
      <c r="D95" s="68"/>
      <c r="E95" s="68"/>
      <c r="F95" s="70" t="s">
        <v>131</v>
      </c>
      <c r="G95" s="6"/>
    </row>
    <row r="96" spans="1:19">
      <c r="A96" s="6"/>
      <c r="B96" s="6"/>
      <c r="C96" s="5"/>
      <c r="D96" s="5"/>
      <c r="E96" s="5"/>
      <c r="F96" s="5"/>
      <c r="G96" s="6"/>
    </row>
    <row r="97" spans="1:7">
      <c r="A97" s="6"/>
      <c r="B97" s="6"/>
      <c r="C97" s="5"/>
      <c r="D97" s="5"/>
      <c r="E97" s="5"/>
      <c r="F97" s="5"/>
      <c r="G97" s="6"/>
    </row>
    <row r="98" spans="1:7">
      <c r="A98" s="6" t="s">
        <v>114</v>
      </c>
      <c r="B98" s="6"/>
      <c r="C98" s="5"/>
      <c r="D98" s="5"/>
      <c r="E98" s="5"/>
      <c r="F98" s="5"/>
      <c r="G98" s="6"/>
    </row>
    <row r="99" spans="1:7">
      <c r="A99" s="6" t="s">
        <v>115</v>
      </c>
      <c r="B99" s="6"/>
      <c r="C99" s="5"/>
      <c r="D99" s="5"/>
      <c r="E99" s="5"/>
      <c r="F99" s="5"/>
      <c r="G99" s="6"/>
    </row>
    <row r="100" spans="1:7">
      <c r="A100" s="6"/>
      <c r="B100" s="6"/>
      <c r="C100" s="5"/>
      <c r="D100" s="5"/>
      <c r="E100" s="5"/>
      <c r="F100" s="5"/>
      <c r="G100" s="6"/>
    </row>
    <row r="101" spans="1:7">
      <c r="A101" s="6"/>
      <c r="B101" s="6"/>
      <c r="C101" s="5"/>
      <c r="D101" s="5"/>
      <c r="E101" s="5"/>
      <c r="F101" s="5"/>
      <c r="G101" s="6"/>
    </row>
    <row r="102" spans="1:7">
      <c r="A102" s="6"/>
      <c r="B102" s="6"/>
      <c r="C102" s="5"/>
      <c r="D102" s="5"/>
      <c r="E102" s="5"/>
      <c r="F102" s="5"/>
      <c r="G102" s="6"/>
    </row>
    <row r="103" spans="1:7">
      <c r="A103" s="6"/>
      <c r="B103" s="6"/>
      <c r="C103" s="5"/>
      <c r="D103" s="5"/>
      <c r="E103" s="5"/>
      <c r="F103" s="5"/>
      <c r="G103" s="6"/>
    </row>
    <row r="104" spans="1:7">
      <c r="A104" s="6"/>
      <c r="B104" s="6"/>
      <c r="C104" s="5"/>
      <c r="D104" s="5"/>
      <c r="E104" s="5"/>
      <c r="F104" s="5"/>
      <c r="G104" s="6"/>
    </row>
    <row r="105" spans="1:7">
      <c r="A105" s="6"/>
      <c r="B105" s="6"/>
      <c r="C105" s="5"/>
      <c r="D105" s="5"/>
      <c r="E105" s="5"/>
      <c r="F105" s="5"/>
      <c r="G105" s="6"/>
    </row>
    <row r="106" spans="1:7">
      <c r="A106" s="6"/>
      <c r="B106" s="6"/>
      <c r="C106" s="5"/>
      <c r="D106" s="5"/>
      <c r="E106" s="5"/>
      <c r="F106" s="5"/>
      <c r="G106" s="6"/>
    </row>
    <row r="107" spans="1:7">
      <c r="A107" s="6"/>
      <c r="B107" s="6"/>
      <c r="C107" s="5"/>
      <c r="D107" s="5"/>
      <c r="E107" s="5"/>
      <c r="F107" s="5"/>
      <c r="G107" s="6"/>
    </row>
    <row r="108" spans="1:7">
      <c r="A108" s="6"/>
      <c r="B108" s="6"/>
      <c r="C108" s="5"/>
      <c r="D108" s="5"/>
      <c r="E108" s="5"/>
      <c r="F108" s="5"/>
      <c r="G108" s="6"/>
    </row>
    <row r="109" spans="1:7">
      <c r="A109" s="6"/>
      <c r="B109" s="6"/>
      <c r="C109" s="5"/>
      <c r="D109" s="5"/>
      <c r="E109" s="5"/>
      <c r="F109" s="5"/>
      <c r="G109" s="6"/>
    </row>
    <row r="110" spans="1:7">
      <c r="A110" s="6"/>
      <c r="B110" s="6"/>
      <c r="C110" s="5"/>
      <c r="D110" s="5"/>
      <c r="E110" s="5"/>
      <c r="F110" s="5"/>
      <c r="G110" s="6"/>
    </row>
    <row r="111" spans="1:7">
      <c r="A111" s="6"/>
      <c r="B111" s="6"/>
      <c r="C111" s="5"/>
      <c r="D111" s="5"/>
      <c r="E111" s="5"/>
      <c r="F111" s="5"/>
      <c r="G111" s="6"/>
    </row>
    <row r="112" spans="1:7">
      <c r="A112" s="6"/>
      <c r="B112" s="6"/>
      <c r="C112" s="5"/>
      <c r="D112" s="5"/>
      <c r="E112" s="5"/>
      <c r="F112" s="5"/>
      <c r="G112" s="6"/>
    </row>
    <row r="113" spans="1:7">
      <c r="A113" s="6"/>
      <c r="B113" s="6"/>
      <c r="C113" s="5"/>
      <c r="D113" s="5"/>
      <c r="E113" s="5"/>
      <c r="F113" s="5"/>
      <c r="G113" s="6"/>
    </row>
    <row r="114" spans="1:7">
      <c r="A114" s="6"/>
      <c r="B114" s="6"/>
      <c r="C114" s="5"/>
      <c r="D114" s="5"/>
      <c r="E114" s="5"/>
      <c r="F114" s="5"/>
      <c r="G114" s="6"/>
    </row>
    <row r="115" spans="1:7">
      <c r="A115" s="6"/>
      <c r="B115" s="6"/>
      <c r="C115" s="5"/>
      <c r="D115" s="5"/>
      <c r="E115" s="5"/>
      <c r="F115" s="5"/>
      <c r="G115" s="6"/>
    </row>
    <row r="116" spans="1:7">
      <c r="A116" s="6"/>
      <c r="B116" s="6"/>
      <c r="C116" s="5"/>
      <c r="D116" s="5"/>
      <c r="E116" s="5"/>
      <c r="F116" s="5"/>
      <c r="G116" s="6"/>
    </row>
    <row r="117" spans="1:7">
      <c r="A117" s="6"/>
      <c r="B117" s="6"/>
      <c r="C117" s="5"/>
      <c r="D117" s="5"/>
      <c r="E117" s="5"/>
      <c r="F117" s="5"/>
      <c r="G117" s="6"/>
    </row>
    <row r="118" spans="1:7">
      <c r="A118" s="6"/>
      <c r="B118" s="6"/>
      <c r="C118" s="5"/>
      <c r="D118" s="5"/>
      <c r="E118" s="5"/>
      <c r="F118" s="5"/>
      <c r="G118" s="6"/>
    </row>
    <row r="119" spans="1:7">
      <c r="A119" s="6"/>
      <c r="B119" s="6"/>
      <c r="C119" s="5"/>
      <c r="D119" s="5"/>
      <c r="E119" s="5"/>
      <c r="F119" s="5"/>
      <c r="G119" s="6"/>
    </row>
    <row r="120" spans="1:7">
      <c r="A120" s="6"/>
      <c r="B120" s="6"/>
      <c r="C120" s="5"/>
      <c r="D120" s="5"/>
      <c r="E120" s="5"/>
      <c r="F120" s="5"/>
      <c r="G120" s="6"/>
    </row>
    <row r="121" spans="1:7">
      <c r="A121" s="6"/>
      <c r="B121" s="6"/>
      <c r="C121" s="5"/>
      <c r="D121" s="5"/>
      <c r="E121" s="5"/>
      <c r="F121" s="5"/>
      <c r="G121" s="6"/>
    </row>
    <row r="122" spans="1:7">
      <c r="A122" s="6"/>
      <c r="B122" s="6"/>
      <c r="C122" s="5"/>
      <c r="D122" s="5"/>
      <c r="E122" s="5"/>
      <c r="F122" s="5"/>
      <c r="G122" s="6"/>
    </row>
    <row r="123" spans="1:7">
      <c r="A123" s="6"/>
      <c r="B123" s="6"/>
      <c r="C123" s="5"/>
      <c r="D123" s="5"/>
      <c r="E123" s="5"/>
      <c r="F123" s="5"/>
      <c r="G123" s="6"/>
    </row>
    <row r="124" spans="1:7">
      <c r="A124" s="6"/>
      <c r="B124" s="6"/>
      <c r="C124" s="5"/>
      <c r="D124" s="5"/>
      <c r="E124" s="5"/>
      <c r="F124" s="5"/>
      <c r="G124" s="6"/>
    </row>
    <row r="125" spans="1:7">
      <c r="A125" s="6"/>
      <c r="B125" s="6"/>
      <c r="C125" s="5"/>
      <c r="D125" s="5"/>
      <c r="E125" s="5"/>
      <c r="F125" s="5"/>
      <c r="G125" s="6"/>
    </row>
    <row r="126" spans="1:7">
      <c r="A126" s="6"/>
      <c r="B126" s="6"/>
      <c r="C126" s="5"/>
      <c r="D126" s="5"/>
      <c r="E126" s="5"/>
      <c r="F126" s="5"/>
      <c r="G126" s="6"/>
    </row>
    <row r="127" spans="1:7">
      <c r="A127" s="6"/>
      <c r="B127" s="6"/>
      <c r="C127" s="5"/>
      <c r="D127" s="5"/>
      <c r="E127" s="5"/>
      <c r="F127" s="5"/>
      <c r="G127" s="6"/>
    </row>
    <row r="128" spans="1:7">
      <c r="A128" s="6"/>
      <c r="B128" s="6"/>
      <c r="C128" s="5"/>
      <c r="D128" s="5"/>
      <c r="E128" s="5"/>
      <c r="F128" s="5"/>
      <c r="G128" s="6"/>
    </row>
    <row r="129" spans="1:7">
      <c r="A129" s="6"/>
      <c r="B129" s="6"/>
      <c r="C129" s="5"/>
      <c r="D129" s="5"/>
      <c r="E129" s="5"/>
      <c r="F129" s="5"/>
      <c r="G129" s="6"/>
    </row>
    <row r="130" spans="1:7">
      <c r="A130" s="6"/>
      <c r="B130" s="6"/>
      <c r="C130" s="5"/>
      <c r="D130" s="5"/>
      <c r="E130" s="5"/>
      <c r="F130" s="5"/>
      <c r="G130" s="6"/>
    </row>
    <row r="131" spans="1:7">
      <c r="A131" s="6"/>
      <c r="B131" s="6"/>
      <c r="C131" s="5"/>
      <c r="D131" s="5"/>
      <c r="E131" s="5"/>
      <c r="F131" s="5"/>
      <c r="G131" s="6"/>
    </row>
    <row r="132" spans="1:7">
      <c r="A132" s="6"/>
      <c r="B132" s="6"/>
      <c r="C132" s="5"/>
      <c r="D132" s="5"/>
      <c r="E132" s="5"/>
      <c r="F132" s="5"/>
      <c r="G132" s="6"/>
    </row>
    <row r="133" spans="1:7">
      <c r="A133" s="6"/>
      <c r="B133" s="6"/>
      <c r="C133" s="5"/>
      <c r="D133" s="5"/>
      <c r="E133" s="5"/>
      <c r="F133" s="5"/>
      <c r="G133" s="6"/>
    </row>
    <row r="134" spans="1:7">
      <c r="A134" s="6"/>
      <c r="B134" s="6"/>
      <c r="C134" s="5"/>
      <c r="D134" s="5"/>
      <c r="E134" s="5"/>
      <c r="F134" s="5"/>
      <c r="G134" s="6"/>
    </row>
    <row r="135" spans="1:7">
      <c r="A135" s="6"/>
      <c r="B135" s="6"/>
      <c r="C135" s="5"/>
      <c r="D135" s="5"/>
      <c r="E135" s="5"/>
      <c r="F135" s="5"/>
      <c r="G135" s="6"/>
    </row>
    <row r="136" spans="1:7">
      <c r="A136" s="6"/>
      <c r="B136" s="6"/>
      <c r="C136" s="5"/>
      <c r="D136" s="5"/>
      <c r="E136" s="5"/>
      <c r="F136" s="5"/>
      <c r="G136" s="6"/>
    </row>
    <row r="137" spans="1:7">
      <c r="A137" s="6"/>
      <c r="B137" s="6"/>
      <c r="C137" s="5"/>
      <c r="D137" s="5"/>
      <c r="E137" s="5"/>
      <c r="F137" s="5"/>
      <c r="G137" s="6"/>
    </row>
    <row r="138" spans="1:7">
      <c r="A138" s="6"/>
      <c r="B138" s="6"/>
      <c r="C138" s="5"/>
      <c r="D138" s="5"/>
      <c r="E138" s="5"/>
      <c r="F138" s="5"/>
      <c r="G138" s="6"/>
    </row>
    <row r="139" spans="1:7">
      <c r="A139" s="6"/>
      <c r="B139" s="6"/>
      <c r="C139" s="5"/>
      <c r="D139" s="5"/>
      <c r="E139" s="5"/>
      <c r="F139" s="5"/>
      <c r="G139" s="6"/>
    </row>
    <row r="140" spans="1:7">
      <c r="A140" s="6"/>
      <c r="B140" s="6"/>
      <c r="C140" s="5"/>
      <c r="D140" s="5"/>
      <c r="E140" s="5"/>
      <c r="F140" s="5"/>
      <c r="G140" s="6"/>
    </row>
    <row r="141" spans="1:7">
      <c r="A141" s="6"/>
      <c r="B141" s="6"/>
      <c r="C141" s="5"/>
      <c r="D141" s="5"/>
      <c r="E141" s="5"/>
      <c r="F141" s="5"/>
      <c r="G141" s="6"/>
    </row>
    <row r="142" spans="1:7">
      <c r="A142" s="6"/>
      <c r="B142" s="6"/>
      <c r="C142" s="5"/>
      <c r="D142" s="5"/>
      <c r="E142" s="5"/>
      <c r="F142" s="5"/>
      <c r="G142" s="6"/>
    </row>
    <row r="143" spans="1:7">
      <c r="A143" s="6"/>
      <c r="B143" s="6"/>
      <c r="C143" s="5"/>
      <c r="D143" s="5"/>
      <c r="E143" s="5"/>
      <c r="F143" s="5"/>
      <c r="G143" s="6"/>
    </row>
    <row r="144" spans="1:7">
      <c r="A144" s="6"/>
      <c r="B144" s="6"/>
      <c r="C144" s="5"/>
      <c r="D144" s="5"/>
      <c r="E144" s="5"/>
      <c r="F144" s="5"/>
      <c r="G144" s="6"/>
    </row>
    <row r="145" spans="1:7">
      <c r="A145" s="6"/>
      <c r="B145" s="6"/>
      <c r="C145" s="5"/>
      <c r="D145" s="5"/>
      <c r="E145" s="5"/>
      <c r="F145" s="5"/>
      <c r="G145" s="6"/>
    </row>
    <row r="146" spans="1:7">
      <c r="A146" s="6"/>
      <c r="B146" s="6"/>
      <c r="C146" s="5"/>
      <c r="D146" s="5"/>
      <c r="E146" s="5"/>
      <c r="F146" s="5"/>
      <c r="G146" s="6"/>
    </row>
    <row r="147" spans="1:7">
      <c r="A147" s="6"/>
      <c r="B147" s="6"/>
      <c r="C147" s="5"/>
      <c r="D147" s="5"/>
      <c r="E147" s="5"/>
      <c r="F147" s="5"/>
      <c r="G147" s="6"/>
    </row>
    <row r="148" spans="1:7">
      <c r="A148" s="6"/>
      <c r="B148" s="6"/>
      <c r="C148" s="5"/>
      <c r="D148" s="5"/>
      <c r="E148" s="5"/>
      <c r="F148" s="5"/>
      <c r="G148" s="6"/>
    </row>
    <row r="149" spans="1:7">
      <c r="A149" s="6"/>
      <c r="B149" s="6"/>
      <c r="C149" s="5"/>
      <c r="D149" s="5"/>
      <c r="E149" s="5"/>
      <c r="F149" s="5"/>
      <c r="G149" s="6"/>
    </row>
    <row r="150" spans="1:7">
      <c r="A150" s="6"/>
      <c r="B150" s="6"/>
      <c r="C150" s="5"/>
      <c r="D150" s="5"/>
      <c r="E150" s="5"/>
      <c r="F150" s="5"/>
      <c r="G150" s="6"/>
    </row>
    <row r="151" spans="1:7">
      <c r="A151" s="6"/>
      <c r="B151" s="6"/>
      <c r="C151" s="5"/>
      <c r="D151" s="5"/>
      <c r="E151" s="5"/>
      <c r="F151" s="5"/>
      <c r="G151" s="6"/>
    </row>
    <row r="152" spans="1:7">
      <c r="A152" s="6"/>
      <c r="B152" s="6"/>
      <c r="C152" s="5"/>
      <c r="D152" s="5"/>
      <c r="E152" s="5"/>
      <c r="F152" s="5"/>
      <c r="G152" s="6"/>
    </row>
    <row r="153" spans="1:7">
      <c r="A153" s="6"/>
      <c r="B153" s="6"/>
      <c r="C153" s="5"/>
      <c r="D153" s="5"/>
      <c r="E153" s="5"/>
      <c r="F153" s="5"/>
      <c r="G153" s="6"/>
    </row>
    <row r="154" spans="1:7">
      <c r="A154" s="6"/>
      <c r="B154" s="6"/>
      <c r="C154" s="5"/>
      <c r="D154" s="5"/>
      <c r="E154" s="5"/>
      <c r="F154" s="5"/>
      <c r="G154" s="6"/>
    </row>
    <row r="155" spans="1:7">
      <c r="A155" s="6"/>
      <c r="B155" s="6"/>
      <c r="C155" s="5"/>
      <c r="D155" s="5"/>
      <c r="E155" s="5"/>
      <c r="F155" s="5"/>
      <c r="G155" s="5"/>
    </row>
    <row r="156" spans="1:7">
      <c r="A156" s="6"/>
      <c r="B156" s="6"/>
      <c r="C156" s="5"/>
      <c r="D156" s="5"/>
      <c r="E156" s="5"/>
      <c r="F156" s="5"/>
      <c r="G156" s="5"/>
    </row>
    <row r="157" spans="1:7">
      <c r="A157" s="6"/>
      <c r="B157" s="6"/>
      <c r="C157" s="5"/>
      <c r="D157" s="5"/>
      <c r="E157" s="5"/>
      <c r="F157" s="5"/>
      <c r="G157" s="5"/>
    </row>
    <row r="158" spans="1:7">
      <c r="A158" s="6"/>
      <c r="B158" s="6"/>
      <c r="C158" s="5"/>
      <c r="D158" s="5"/>
      <c r="E158" s="5"/>
      <c r="F158" s="5"/>
      <c r="G158" s="5"/>
    </row>
    <row r="159" spans="1:7">
      <c r="A159" s="6"/>
      <c r="B159" s="6"/>
      <c r="C159" s="5"/>
      <c r="D159" s="5"/>
      <c r="E159" s="5"/>
      <c r="F159" s="5"/>
      <c r="G159" s="5"/>
    </row>
    <row r="160" spans="1:7">
      <c r="A160" s="6"/>
      <c r="B160" s="6"/>
      <c r="C160" s="5"/>
      <c r="D160" s="5"/>
      <c r="E160" s="5"/>
      <c r="F160" s="5"/>
      <c r="G160" s="5"/>
    </row>
    <row r="161" spans="1:7">
      <c r="A161" s="6"/>
      <c r="B161" s="6"/>
      <c r="C161" s="5"/>
      <c r="D161" s="5"/>
      <c r="E161" s="5"/>
      <c r="F161" s="5"/>
      <c r="G161" s="5"/>
    </row>
    <row r="162" spans="1:7">
      <c r="A162" s="6"/>
      <c r="B162" s="6"/>
      <c r="C162" s="5"/>
      <c r="D162" s="5"/>
      <c r="E162" s="5"/>
      <c r="F162" s="5"/>
      <c r="G162" s="5"/>
    </row>
    <row r="163" spans="1:7">
      <c r="A163" s="6"/>
      <c r="B163" s="6"/>
      <c r="C163" s="5"/>
      <c r="D163" s="5"/>
      <c r="E163" s="5"/>
      <c r="F163" s="5"/>
      <c r="G163" s="5"/>
    </row>
    <row r="164" spans="1:7">
      <c r="A164" s="6"/>
      <c r="B164" s="6"/>
      <c r="C164" s="5"/>
      <c r="D164" s="5"/>
      <c r="E164" s="5"/>
      <c r="F164" s="5"/>
      <c r="G164" s="5"/>
    </row>
    <row r="165" spans="1:7">
      <c r="A165" s="6"/>
      <c r="B165" s="6"/>
      <c r="C165" s="5"/>
      <c r="D165" s="5"/>
      <c r="E165" s="5"/>
      <c r="F165" s="5"/>
      <c r="G165" s="5"/>
    </row>
    <row r="166" spans="1:7">
      <c r="A166" s="6"/>
      <c r="B166" s="6"/>
      <c r="C166" s="5"/>
      <c r="D166" s="5"/>
      <c r="E166" s="5"/>
      <c r="F166" s="5"/>
      <c r="G166" s="5"/>
    </row>
    <row r="167" spans="1:7">
      <c r="A167" s="6"/>
      <c r="B167" s="6"/>
      <c r="C167" s="5"/>
      <c r="D167" s="5"/>
      <c r="E167" s="5"/>
      <c r="F167" s="5"/>
      <c r="G167" s="5"/>
    </row>
    <row r="168" spans="1:7">
      <c r="A168" s="6"/>
      <c r="B168" s="6"/>
      <c r="C168" s="5"/>
      <c r="D168" s="5"/>
      <c r="E168" s="5"/>
      <c r="F168" s="5"/>
      <c r="G168" s="5"/>
    </row>
    <row r="169" spans="1:7">
      <c r="A169" s="6"/>
      <c r="B169" s="6"/>
      <c r="C169" s="5"/>
      <c r="D169" s="5"/>
      <c r="E169" s="5"/>
      <c r="F169" s="5"/>
      <c r="G169" s="5"/>
    </row>
    <row r="170" spans="1:7">
      <c r="A170" s="6"/>
      <c r="B170" s="6"/>
      <c r="C170" s="5"/>
      <c r="D170" s="5"/>
      <c r="E170" s="5"/>
      <c r="F170" s="5"/>
      <c r="G170" s="5"/>
    </row>
    <row r="171" spans="1:7">
      <c r="A171" s="6"/>
      <c r="B171" s="6"/>
      <c r="C171" s="5"/>
      <c r="D171" s="5"/>
      <c r="E171" s="5"/>
      <c r="F171" s="5"/>
      <c r="G171" s="5"/>
    </row>
    <row r="172" spans="1:7">
      <c r="A172" s="6"/>
      <c r="B172" s="6"/>
      <c r="C172" s="5"/>
      <c r="D172" s="5"/>
      <c r="E172" s="5"/>
      <c r="F172" s="5"/>
      <c r="G172" s="5"/>
    </row>
    <row r="173" spans="1:7">
      <c r="A173" s="6"/>
      <c r="B173" s="6"/>
      <c r="C173" s="5"/>
      <c r="D173" s="5"/>
      <c r="E173" s="5"/>
      <c r="F173" s="5"/>
      <c r="G173" s="5"/>
    </row>
    <row r="174" spans="1:7">
      <c r="A174" s="6"/>
      <c r="B174" s="6"/>
      <c r="C174" s="5"/>
      <c r="D174" s="5"/>
      <c r="E174" s="5"/>
      <c r="F174" s="5"/>
      <c r="G174" s="5"/>
    </row>
    <row r="175" spans="1:7">
      <c r="A175" s="6"/>
      <c r="B175" s="6"/>
      <c r="C175" s="5"/>
      <c r="D175" s="5"/>
      <c r="E175" s="5"/>
      <c r="F175" s="5"/>
      <c r="G175" s="5"/>
    </row>
    <row r="176" spans="1:7">
      <c r="A176" s="6"/>
      <c r="B176" s="6"/>
      <c r="C176" s="5"/>
      <c r="D176" s="5"/>
      <c r="E176" s="5"/>
      <c r="F176" s="5"/>
      <c r="G176" s="5"/>
    </row>
    <row r="177" spans="1:7">
      <c r="A177" s="6"/>
      <c r="B177" s="6"/>
      <c r="C177" s="5"/>
      <c r="D177" s="5"/>
      <c r="E177" s="5"/>
      <c r="F177" s="5"/>
      <c r="G177" s="5"/>
    </row>
    <row r="178" spans="1:7">
      <c r="A178" s="6"/>
      <c r="B178" s="6"/>
      <c r="C178" s="5"/>
      <c r="D178" s="5"/>
      <c r="E178" s="5"/>
      <c r="F178" s="5"/>
      <c r="G178" s="5"/>
    </row>
    <row r="179" spans="1:7">
      <c r="A179" s="6"/>
      <c r="B179" s="6"/>
      <c r="C179" s="5"/>
      <c r="D179" s="5"/>
      <c r="E179" s="5"/>
      <c r="F179" s="5"/>
      <c r="G179" s="5"/>
    </row>
    <row r="180" spans="1:7">
      <c r="A180" s="6"/>
      <c r="B180" s="6"/>
      <c r="C180" s="5"/>
      <c r="D180" s="5"/>
      <c r="E180" s="5"/>
      <c r="F180" s="5"/>
      <c r="G180" s="5"/>
    </row>
    <row r="181" spans="1:7">
      <c r="A181" s="6"/>
      <c r="B181" s="6"/>
      <c r="C181" s="5"/>
      <c r="D181" s="5"/>
      <c r="E181" s="5"/>
      <c r="F181" s="5"/>
      <c r="G181" s="5"/>
    </row>
    <row r="182" spans="1:7">
      <c r="A182" s="6"/>
      <c r="B182" s="6"/>
      <c r="C182" s="5"/>
      <c r="D182" s="5"/>
      <c r="E182" s="5"/>
      <c r="F182" s="5"/>
      <c r="G182" s="5"/>
    </row>
    <row r="183" spans="1:7">
      <c r="A183" s="6"/>
      <c r="B183" s="6"/>
      <c r="C183" s="5"/>
      <c r="D183" s="5"/>
      <c r="E183" s="5"/>
      <c r="F183" s="5"/>
      <c r="G183" s="5"/>
    </row>
    <row r="184" spans="1:7">
      <c r="A184" s="6"/>
      <c r="B184" s="6"/>
      <c r="C184" s="5"/>
      <c r="D184" s="5"/>
      <c r="E184" s="5"/>
      <c r="F184" s="5"/>
      <c r="G184" s="5"/>
    </row>
    <row r="185" spans="1:7">
      <c r="A185" s="6"/>
      <c r="B185" s="6"/>
      <c r="C185" s="5"/>
      <c r="D185" s="5"/>
      <c r="E185" s="5"/>
      <c r="F185" s="5"/>
      <c r="G185" s="5"/>
    </row>
    <row r="186" spans="1:7">
      <c r="A186" s="6"/>
      <c r="B186" s="6"/>
      <c r="C186" s="5"/>
      <c r="D186" s="5"/>
      <c r="E186" s="5"/>
      <c r="F186" s="5"/>
      <c r="G186" s="5"/>
    </row>
    <row r="187" spans="1:7">
      <c r="A187" s="6"/>
      <c r="B187" s="6"/>
      <c r="C187" s="5"/>
      <c r="D187" s="5"/>
      <c r="E187" s="5"/>
      <c r="F187" s="5"/>
      <c r="G187" s="5"/>
    </row>
    <row r="188" spans="1:7">
      <c r="A188" s="6"/>
      <c r="B188" s="6"/>
      <c r="C188" s="5"/>
      <c r="D188" s="5"/>
      <c r="E188" s="5"/>
      <c r="F188" s="5"/>
      <c r="G188" s="5"/>
    </row>
    <row r="189" spans="1:7">
      <c r="A189" s="6"/>
      <c r="B189" s="6"/>
      <c r="C189" s="5"/>
      <c r="D189" s="5"/>
      <c r="E189" s="5"/>
      <c r="F189" s="5"/>
      <c r="G189" s="5"/>
    </row>
    <row r="190" spans="1:7">
      <c r="A190" s="6"/>
      <c r="B190" s="6"/>
      <c r="C190" s="5"/>
      <c r="D190" s="5"/>
      <c r="E190" s="5"/>
      <c r="F190" s="5"/>
      <c r="G190" s="5"/>
    </row>
    <row r="191" spans="1:7">
      <c r="A191" s="6"/>
      <c r="B191" s="6"/>
      <c r="C191" s="5"/>
      <c r="D191" s="5"/>
      <c r="E191" s="5"/>
      <c r="F191" s="5"/>
      <c r="G191" s="5"/>
    </row>
    <row r="192" spans="1:7">
      <c r="A192" s="6"/>
      <c r="B192" s="6"/>
      <c r="C192" s="5"/>
      <c r="D192" s="5"/>
      <c r="E192" s="5"/>
      <c r="F192" s="5"/>
      <c r="G192" s="5"/>
    </row>
    <row r="193" spans="1:7">
      <c r="A193" s="6"/>
      <c r="B193" s="6"/>
      <c r="C193" s="5"/>
      <c r="D193" s="5"/>
      <c r="E193" s="5"/>
      <c r="F193" s="5"/>
      <c r="G193" s="5"/>
    </row>
    <row r="194" spans="1:7">
      <c r="A194" s="6"/>
      <c r="B194" s="6"/>
      <c r="C194" s="5"/>
      <c r="D194" s="5"/>
      <c r="E194" s="5"/>
      <c r="F194" s="5"/>
      <c r="G194" s="5"/>
    </row>
    <row r="195" spans="1:7">
      <c r="A195" s="6"/>
      <c r="B195" s="6"/>
      <c r="C195" s="5"/>
      <c r="D195" s="5"/>
      <c r="E195" s="5"/>
      <c r="F195" s="5"/>
      <c r="G195" s="5"/>
    </row>
    <row r="196" spans="1:7">
      <c r="A196" s="6"/>
      <c r="B196" s="6"/>
      <c r="C196" s="5"/>
      <c r="D196" s="5"/>
      <c r="E196" s="5"/>
      <c r="F196" s="5"/>
      <c r="G196" s="5"/>
    </row>
    <row r="197" spans="1:7">
      <c r="A197" s="6"/>
      <c r="B197" s="6"/>
      <c r="C197" s="5"/>
      <c r="D197" s="5"/>
      <c r="E197" s="5"/>
      <c r="F197" s="5"/>
      <c r="G197" s="5"/>
    </row>
    <row r="198" spans="1:7">
      <c r="A198" s="6"/>
      <c r="B198" s="6"/>
      <c r="C198" s="5"/>
      <c r="D198" s="5"/>
      <c r="E198" s="5"/>
      <c r="F198" s="5"/>
      <c r="G198" s="5"/>
    </row>
    <row r="199" spans="1:7">
      <c r="A199" s="6"/>
      <c r="B199" s="6"/>
      <c r="C199" s="5"/>
      <c r="D199" s="5"/>
      <c r="E199" s="5"/>
      <c r="F199" s="5"/>
      <c r="G199" s="5"/>
    </row>
    <row r="200" spans="1:7">
      <c r="A200" s="6"/>
      <c r="B200" s="6"/>
      <c r="C200" s="5"/>
      <c r="D200" s="5"/>
      <c r="E200" s="5"/>
      <c r="F200" s="5"/>
      <c r="G200" s="5"/>
    </row>
    <row r="201" spans="1:7">
      <c r="A201" s="6"/>
      <c r="B201" s="6"/>
      <c r="C201" s="5"/>
      <c r="D201" s="5"/>
      <c r="E201" s="5"/>
      <c r="F201" s="5"/>
      <c r="G201" s="5"/>
    </row>
    <row r="202" spans="1:7">
      <c r="A202" s="6"/>
      <c r="B202" s="6"/>
      <c r="C202" s="5"/>
      <c r="D202" s="5"/>
      <c r="E202" s="5"/>
      <c r="F202" s="5"/>
      <c r="G202" s="5"/>
    </row>
  </sheetData>
  <mergeCells count="9">
    <mergeCell ref="A37:G37"/>
    <mergeCell ref="A74:G74"/>
    <mergeCell ref="A36:G36"/>
    <mergeCell ref="F3:G3"/>
    <mergeCell ref="A8:G8"/>
    <mergeCell ref="A4:G4"/>
    <mergeCell ref="A5:G5"/>
    <mergeCell ref="A9:G9"/>
    <mergeCell ref="A29:G29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0" fitToHeight="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Info</cp:lastModifiedBy>
  <cp:lastPrinted>2020-04-16T05:16:03Z</cp:lastPrinted>
  <dcterms:created xsi:type="dcterms:W3CDTF">2002-04-09T08:55:05Z</dcterms:created>
  <dcterms:modified xsi:type="dcterms:W3CDTF">2020-05-25T05:43:31Z</dcterms:modified>
</cp:coreProperties>
</file>