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/>
  <bookViews>
    <workbookView xWindow="120" yWindow="60" windowWidth="9720" windowHeight="5820"/>
  </bookViews>
  <sheets>
    <sheet name="дод 1" sheetId="8" r:id="rId1"/>
  </sheets>
  <definedNames>
    <definedName name="_xlnm._FilterDatabase" localSheetId="0" hidden="1">'дод 1'!#REF!</definedName>
    <definedName name="_xlnm.Print_Area" localSheetId="0">'дод 1'!$A$1:$F$141</definedName>
  </definedNames>
  <calcPr calcId="114210"/>
  <customWorkbookViews>
    <customWorkbookView name="Неля - Личное представление" guid="{D0C78AA0-63B8-11D8-B5C3-00105CBBC260}" mergeInterval="0" personalView="1" maximized="1" windowWidth="769" windowHeight="412" activeSheetId="1"/>
    <customWorkbookView name="Inna - Личное представление" guid="{ABA31C49-D742-4A04-A835-0B161A495F95}" mergeInterval="0" personalView="1" maximized="1" windowWidth="1020" windowHeight="632" activeSheetId="1"/>
    <customWorkbookView name="* - Личное представление" guid="{102C1900-76A0-11D8-9E44-008048195EDA}" mergeInterval="0" personalView="1" maximized="1" windowWidth="771" windowHeight="438" activeSheetId="2"/>
    <customWorkbookView name="B8 - Личное представление" guid="{F6038800-71DC-11D8-9BA5-000001010855}" mergeInterval="0" personalView="1" maximized="1" windowWidth="796" windowHeight="440" activeSheetId="2"/>
    <customWorkbookView name="Lyuda - Личное представление" guid="{39EC72A3-98AF-4F89-90F4-40A971CED824}" mergeInterval="0" personalView="1" maximized="1" windowWidth="796" windowHeight="464" activeSheetId="1"/>
  </customWorkbookViews>
  <fileRecoveryPr autoRecover="0"/>
</workbook>
</file>

<file path=xl/calcChain.xml><?xml version="1.0" encoding="utf-8"?>
<calcChain xmlns="http://schemas.openxmlformats.org/spreadsheetml/2006/main">
  <c r="D27" i="8"/>
  <c r="C27"/>
  <c r="F35"/>
  <c r="F36"/>
  <c r="E35"/>
  <c r="E36"/>
  <c r="D25"/>
  <c r="C25"/>
  <c r="F21"/>
  <c r="E21"/>
  <c r="F15"/>
  <c r="F12"/>
  <c r="E12"/>
  <c r="D116"/>
  <c r="C116"/>
  <c r="D112"/>
  <c r="C112"/>
  <c r="F115"/>
  <c r="E115"/>
  <c r="F110"/>
  <c r="E110"/>
  <c r="F111"/>
  <c r="E111"/>
  <c r="D88"/>
  <c r="C88"/>
  <c r="F90"/>
  <c r="E90"/>
  <c r="D83"/>
  <c r="C83"/>
  <c r="F113"/>
  <c r="E113"/>
  <c r="D104"/>
  <c r="C104"/>
  <c r="F105"/>
  <c r="F106"/>
  <c r="E106"/>
  <c r="E108"/>
  <c r="E89"/>
  <c r="E91"/>
  <c r="E92"/>
  <c r="E93"/>
  <c r="E97"/>
  <c r="E98"/>
  <c r="E99"/>
  <c r="E101"/>
  <c r="E102"/>
  <c r="E103"/>
  <c r="E114"/>
  <c r="E117"/>
  <c r="E118"/>
  <c r="E82"/>
  <c r="E84"/>
  <c r="E85"/>
  <c r="E86"/>
  <c r="E87"/>
  <c r="E68"/>
  <c r="E69"/>
  <c r="E70"/>
  <c r="E71"/>
  <c r="E72"/>
  <c r="E74"/>
  <c r="E75"/>
  <c r="E76"/>
  <c r="E78"/>
  <c r="E79"/>
  <c r="E80"/>
  <c r="E64"/>
  <c r="E65"/>
  <c r="E66"/>
  <c r="E67"/>
  <c r="E55"/>
  <c r="E56"/>
  <c r="E57"/>
  <c r="E58"/>
  <c r="E60"/>
  <c r="E61"/>
  <c r="E62"/>
  <c r="E63"/>
  <c r="E49"/>
  <c r="E51"/>
  <c r="E52"/>
  <c r="E53"/>
  <c r="E54"/>
  <c r="F117"/>
  <c r="F118"/>
  <c r="F107"/>
  <c r="F109"/>
  <c r="F114"/>
  <c r="F89"/>
  <c r="F91"/>
  <c r="F92"/>
  <c r="F93"/>
  <c r="F97"/>
  <c r="F98"/>
  <c r="F99"/>
  <c r="F101"/>
  <c r="F102"/>
  <c r="F103"/>
  <c r="F78"/>
  <c r="F79"/>
  <c r="F80"/>
  <c r="F82"/>
  <c r="F84"/>
  <c r="F85"/>
  <c r="F86"/>
  <c r="F87"/>
  <c r="F68"/>
  <c r="F69"/>
  <c r="F70"/>
  <c r="F71"/>
  <c r="F72"/>
  <c r="F74"/>
  <c r="F75"/>
  <c r="F76"/>
  <c r="F66"/>
  <c r="F67"/>
  <c r="F49"/>
  <c r="F51"/>
  <c r="F52"/>
  <c r="F53"/>
  <c r="F54"/>
  <c r="F55"/>
  <c r="F56"/>
  <c r="F57"/>
  <c r="F58"/>
  <c r="F60"/>
  <c r="F61"/>
  <c r="F62"/>
  <c r="F63"/>
  <c r="F64"/>
  <c r="F65"/>
  <c r="F43"/>
  <c r="F31"/>
  <c r="F32"/>
  <c r="F33"/>
  <c r="F34"/>
  <c r="F39"/>
  <c r="F40"/>
  <c r="F41"/>
  <c r="F42"/>
  <c r="F13"/>
  <c r="F14"/>
  <c r="F16"/>
  <c r="F17"/>
  <c r="F18"/>
  <c r="F23"/>
  <c r="F24"/>
  <c r="F26"/>
  <c r="F25"/>
  <c r="F28"/>
  <c r="F29"/>
  <c r="F30"/>
  <c r="F11"/>
  <c r="E13"/>
  <c r="E14"/>
  <c r="E16"/>
  <c r="E17"/>
  <c r="E18"/>
  <c r="E23"/>
  <c r="E24"/>
  <c r="E26"/>
  <c r="E25"/>
  <c r="E28"/>
  <c r="E29"/>
  <c r="E30"/>
  <c r="E31"/>
  <c r="E32"/>
  <c r="E33"/>
  <c r="E34"/>
  <c r="E39"/>
  <c r="E40"/>
  <c r="E41"/>
  <c r="E42"/>
  <c r="E43"/>
  <c r="E11"/>
  <c r="C22"/>
  <c r="D22"/>
  <c r="D50"/>
  <c r="D100"/>
  <c r="C100"/>
  <c r="E100"/>
  <c r="C50"/>
  <c r="E27"/>
  <c r="D96"/>
  <c r="D119"/>
  <c r="C96"/>
  <c r="C77"/>
  <c r="D77"/>
  <c r="C59"/>
  <c r="D59"/>
  <c r="C19"/>
  <c r="D19"/>
  <c r="C44"/>
  <c r="D44"/>
  <c r="C48"/>
  <c r="D48"/>
  <c r="C73"/>
  <c r="D73"/>
  <c r="C81"/>
  <c r="D81"/>
  <c r="C108"/>
  <c r="D108"/>
  <c r="E104"/>
  <c r="F116"/>
  <c r="E88"/>
  <c r="F112"/>
  <c r="F83"/>
  <c r="E116"/>
  <c r="E112"/>
  <c r="F104"/>
  <c r="E109"/>
  <c r="F88"/>
  <c r="E83"/>
  <c r="F73"/>
  <c r="F100"/>
  <c r="E59"/>
  <c r="F48"/>
  <c r="F108"/>
  <c r="F81"/>
  <c r="E73"/>
  <c r="F59"/>
  <c r="F77"/>
  <c r="D94"/>
  <c r="F44"/>
  <c r="C94"/>
  <c r="E50"/>
  <c r="E48"/>
  <c r="E44"/>
  <c r="E96"/>
  <c r="E107"/>
  <c r="E81"/>
  <c r="F27"/>
  <c r="C20"/>
  <c r="F94"/>
  <c r="E94"/>
  <c r="F50"/>
  <c r="E77"/>
  <c r="F96"/>
  <c r="C119"/>
  <c r="C120"/>
  <c r="D20"/>
  <c r="E22"/>
  <c r="F22"/>
  <c r="C37"/>
  <c r="C45"/>
  <c r="F45"/>
  <c r="F19"/>
  <c r="E19"/>
  <c r="E20"/>
  <c r="D37"/>
  <c r="E37"/>
  <c r="F20"/>
  <c r="D45"/>
  <c r="F37"/>
  <c r="E45"/>
  <c r="D120"/>
  <c r="F119"/>
  <c r="E119"/>
  <c r="E120"/>
  <c r="F120"/>
</calcChain>
</file>

<file path=xl/comments1.xml><?xml version="1.0" encoding="utf-8"?>
<comments xmlns="http://schemas.openxmlformats.org/spreadsheetml/2006/main">
  <authors>
    <author>Наташа</author>
  </authors>
  <commentList>
    <comment ref="C11" authorId="0">
      <text>
        <r>
          <rPr>
            <b/>
            <sz val="8"/>
            <color indexed="81"/>
            <rFont val="Tahoma"/>
            <family val="2"/>
            <charset val="204"/>
          </rPr>
          <t>Наташа: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<sst xmlns="http://schemas.openxmlformats.org/spreadsheetml/2006/main" count="199" uniqueCount="179">
  <si>
    <t>Спеціальний фонд</t>
  </si>
  <si>
    <t>Код бюджетної класифікації</t>
  </si>
  <si>
    <t xml:space="preserve">Офіційні трансферти </t>
  </si>
  <si>
    <t>Надходження коштів від відшкодування втрат сільськогогосподарського виробництва</t>
  </si>
  <si>
    <t>ВИДАТКОВА ЧАСТИНА</t>
  </si>
  <si>
    <t xml:space="preserve"> Державне управління</t>
  </si>
  <si>
    <t>Освіта</t>
  </si>
  <si>
    <t>Групи централізованого господарського обслуговування</t>
  </si>
  <si>
    <t>Інші освітні програми</t>
  </si>
  <si>
    <t>070809</t>
  </si>
  <si>
    <t>Здійснення виплат, визначених законом України "про реструктуризацію заборгованості з виплат, передбачених ст.57 ЗУ "Про освіту "</t>
  </si>
  <si>
    <t>080000</t>
  </si>
  <si>
    <t xml:space="preserve"> Охорона здоров"я</t>
  </si>
  <si>
    <t>81005</t>
  </si>
  <si>
    <t xml:space="preserve"> Соціальний захист та соціальне забезпечення, в тому числі:</t>
  </si>
  <si>
    <t>090200</t>
  </si>
  <si>
    <t xml:space="preserve">Пільги ветеранам війни і праці </t>
  </si>
  <si>
    <t xml:space="preserve"> Культура і мистецтво</t>
  </si>
  <si>
    <t xml:space="preserve"> Фізична культура і спорт</t>
  </si>
  <si>
    <t>210105</t>
  </si>
  <si>
    <t>230000</t>
  </si>
  <si>
    <t>Обслуговування боргу</t>
  </si>
  <si>
    <t>230100</t>
  </si>
  <si>
    <t>Обслуговування внутрішнього боргу</t>
  </si>
  <si>
    <t xml:space="preserve"> Видатки, не віднесені до основних груп</t>
  </si>
  <si>
    <t>Резервний фонд</t>
  </si>
  <si>
    <t>Соціальний захист та соціальне забезпечення</t>
  </si>
  <si>
    <t>Культура і мистецтво</t>
  </si>
  <si>
    <t>Власні надходження бюджетних установ</t>
  </si>
  <si>
    <t>Найменування</t>
  </si>
  <si>
    <t>Видатки на запобігання та ліквідацію надзвичайних ситуацій та наслідків стихійного лиха</t>
  </si>
  <si>
    <t>Інші надходження</t>
  </si>
  <si>
    <t>Проведення невідкладних відновлюваних робіт, будів</t>
  </si>
  <si>
    <t>Загальний фонд</t>
  </si>
  <si>
    <t>900203</t>
  </si>
  <si>
    <t>Додаток 1</t>
  </si>
  <si>
    <t>Податок та збір на доходи фізичних осіб</t>
  </si>
  <si>
    <t>Освітня субвенція з державного бюджета місцевим бюджетам</t>
  </si>
  <si>
    <t>грн.</t>
  </si>
  <si>
    <t>Плата за надання адміністративних послуг</t>
  </si>
  <si>
    <t>0100</t>
  </si>
  <si>
    <t>1000</t>
  </si>
  <si>
    <t>1020</t>
  </si>
  <si>
    <t>Надання загальної середньої освіти загальноосвітніми навчальними закладами     ( в т.ч. школою-дитячим садком, інтернатом при школі), спеціалізованими школами, ліцеями, гімназіями, колегіумами</t>
  </si>
  <si>
    <t>Надання позашкільної освіти позашкільними закладами освіти, заходи із позашкільної роботи з дітьми</t>
  </si>
  <si>
    <t>1090</t>
  </si>
  <si>
    <t>3000</t>
  </si>
  <si>
    <t>3010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</si>
  <si>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</si>
  <si>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3040</t>
  </si>
  <si>
    <t>3104</t>
  </si>
  <si>
    <t>3131</t>
  </si>
  <si>
    <t>4000</t>
  </si>
  <si>
    <t>Компенсаційні виплати на пільговий проїзд автомобільним транспортом окремим категоріям громадян</t>
  </si>
  <si>
    <t>3035</t>
  </si>
  <si>
    <t>Компенсаційні виплати за пільговий проїзд окремих категорій громадян на залізничному транспорті</t>
  </si>
  <si>
    <t>4060</t>
  </si>
  <si>
    <t>5000</t>
  </si>
  <si>
    <t>5011</t>
  </si>
  <si>
    <t>5031</t>
  </si>
  <si>
    <t>8000</t>
  </si>
  <si>
    <t>3020</t>
  </si>
  <si>
    <t>Надання пільг та субсидій населенню на придбання твердого та рідкого пічного побутового палива і скрапленого газу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</si>
  <si>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</si>
  <si>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0150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</si>
  <si>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</si>
  <si>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Методичне забезпечення діяльності навчальних закладів</t>
  </si>
  <si>
    <t>1150</t>
  </si>
  <si>
    <t>Забезпечення діяльності інших закладів у сфері освіти</t>
  </si>
  <si>
    <t>Надання пільг окремим категоріям громадян з оплати послуг зв`язку</t>
  </si>
  <si>
    <t>3032</t>
  </si>
  <si>
    <t>3033</t>
  </si>
  <si>
    <t>Надання допомоги сім`ям з дітьми, малозабезпеченим сім`ям, тимчасової допомоги дітям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</si>
  <si>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</si>
  <si>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Утримання та забезпечення діяльності центрів соціальних служб для сім`ї, дітей та молоді</t>
  </si>
  <si>
    <t>3121</t>
  </si>
  <si>
    <t>Здійснення заходів та реалізація проектів на виконання Державної цільової соціальної програми `Молодь України`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</si>
  <si>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</si>
  <si>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3160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</si>
  <si>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сім`ях, грошового забезпечення батькам-вихователям і прийомним батькам за надання соціальних послуг у дитяч</t>
  </si>
  <si>
    <t>3230</t>
  </si>
  <si>
    <t>Інші заходи у сфері соціального захисту і соціального забезпечення</t>
  </si>
  <si>
    <t>3240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</si>
  <si>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</si>
  <si>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Забезпечення діяльності бібліотек</t>
  </si>
  <si>
    <t>4030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</si>
  <si>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</si>
  <si>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</si>
  <si>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4081</t>
  </si>
  <si>
    <t>5012</t>
  </si>
  <si>
    <t>Проведення навчально-тренувальних зборів і змагань з неолімпійських видів спорту</t>
  </si>
  <si>
    <t>Утримання та навчально-тренувальна робота комунальних дитячо-юнацьких спортивних шкіл</t>
  </si>
  <si>
    <t>7000</t>
  </si>
  <si>
    <t>Економічна  діяльність</t>
  </si>
  <si>
    <t>Реалізація інших заходів щодо соціально-економічного розвитку територій</t>
  </si>
  <si>
    <t>7370</t>
  </si>
  <si>
    <t>Інша діяльність</t>
  </si>
  <si>
    <t>Заходи із запобігання та ліквідації надзвичайних ситуацій та наслідків стихійного лиха</t>
  </si>
  <si>
    <t>8110</t>
  </si>
  <si>
    <t>8700</t>
  </si>
  <si>
    <t>Міжбюджетні трансферти</t>
  </si>
  <si>
    <t>9000</t>
  </si>
  <si>
    <t>9570</t>
  </si>
  <si>
    <t>Інші субвенції з місцевого бюджету</t>
  </si>
  <si>
    <t>9770</t>
  </si>
  <si>
    <t>Субвенція з місцевого бюджету державному бюджету на виконання програм соціально-економічного розвитку регіонів</t>
  </si>
  <si>
    <t>9800</t>
  </si>
  <si>
    <t>9720</t>
  </si>
  <si>
    <t xml:space="preserve">Субвенція з місцевого бюджету на виконання  інвестиційних проектів </t>
  </si>
  <si>
    <t xml:space="preserve">Інші субвенції з місцевого бюджету </t>
  </si>
  <si>
    <t>Рентна плата за користування надрами для видобування природного газу</t>
  </si>
  <si>
    <t>Рентна плата за користування надрами для видобування газового конденсату</t>
  </si>
  <si>
    <t>Надходження від орендної плати за користування цілісним майновим комплексом та іншим державним майном 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</si>
  <si>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</si>
  <si>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</si>
  <si>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</si>
  <si>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Субвенції  з державного бюджету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</si>
  <si>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</si>
  <si>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</si>
  <si>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 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</si>
  <si>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 за рахунок відповідної субвенції з державного бюджету</t>
  </si>
  <si>
    <t>РАЗОМ ДОХОДІВ загального фонду без урахування трансфертів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</si>
  <si>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</si>
  <si>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</si>
  <si>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виконання інвестиційних проектів</t>
  </si>
  <si>
    <t>1161</t>
  </si>
  <si>
    <t>1162</t>
  </si>
  <si>
    <t xml:space="preserve">Інші програмита заходи у сфері освіти </t>
  </si>
  <si>
    <t>Проведення навчально-тренувальних зборів і змагань з олімпійських видів спорту</t>
  </si>
  <si>
    <t xml:space="preserve">Інші програми і заходи у сфері освіти 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</si>
  <si>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</si>
  <si>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Виконано за  рік</t>
  </si>
  <si>
    <t xml:space="preserve">(%) виконання   </t>
  </si>
  <si>
    <t>відхилення                     (+/- )</t>
  </si>
  <si>
    <t>7363</t>
  </si>
  <si>
    <t>Виконання інвестиційних проектів в рамках здійснення  заходів щодо соціально-економічного розвитку окремих територій</t>
  </si>
  <si>
    <t>Перевищення доходів над видатками загального фонду:  дефіцит (-); профіцит  (+)</t>
  </si>
  <si>
    <t xml:space="preserve">Внутрішнє фінасування загального фонду </t>
  </si>
  <si>
    <t xml:space="preserve">Фінансування за рахунок зміни залишків  коштів бюджету загального фонду </t>
  </si>
  <si>
    <t>На початок періоду</t>
  </si>
  <si>
    <t>На кінець періоду</t>
  </si>
  <si>
    <t>Інші розрахунки</t>
  </si>
  <si>
    <t>Кошти, що передаються із загального фонду до бюджету розвитку (спеціального фонду)</t>
  </si>
  <si>
    <t>Перевищення доходів над видатками спеціального фонду:  дефіцит (-); профіцит (+)</t>
  </si>
  <si>
    <t xml:space="preserve">Внутрішнє фінасування спеціального фонду </t>
  </si>
  <si>
    <t xml:space="preserve">Фінансування за рахунок залишків коштів на рахунках бюджетних установ </t>
  </si>
  <si>
    <t xml:space="preserve">Фінансування за рахунок залишків коштів бюджетів </t>
  </si>
  <si>
    <t xml:space="preserve">Затверджено місцевою радою на рік  з урахування змін </t>
  </si>
  <si>
    <t>Звіт про виконання районного бюджету Ізюмського району за 2019 рік</t>
  </si>
  <si>
    <t>9410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</si>
  <si>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</si>
  <si>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</si>
  <si>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Субвенція з місцевого бюджету на будівництво мультифункціональних майданчиків для занять ігровими видами спорту за рахунок відповідної субвенції з державного бюджету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</si>
  <si>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</si>
  <si>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</si>
  <si>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6000</t>
  </si>
  <si>
    <t>Житлово-комунальне гомподарство</t>
  </si>
  <si>
    <t>7368</t>
  </si>
  <si>
    <t>Виконання інвестиційних проектів за рахунок субвенцій з інших бюджетів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</si>
  <si>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</si>
  <si>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Адміністративні штрафи та інші санкції </t>
  </si>
  <si>
    <t>Базова дотація</t>
  </si>
  <si>
    <t>Медична субвенція з державного бюджета місцевим бюджетам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</si>
  <si>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</si>
  <si>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r>
      <t xml:space="preserve">                                                         </t>
    </r>
    <r>
      <rPr>
        <b/>
        <i/>
        <sz val="14"/>
        <rFont val="Times New Roman"/>
        <family val="1"/>
        <charset val="204"/>
      </rPr>
      <t xml:space="preserve">                                              Загальний фонд </t>
    </r>
  </si>
  <si>
    <t>УСЬОГО ДОХОДІВ  спеціального фонду</t>
  </si>
  <si>
    <t>УСЬОГО  ДОХОДІВ</t>
  </si>
  <si>
    <t>УСЬОГО ДОХОДІВ загального фонду</t>
  </si>
  <si>
    <t>УСЬОГО  ВИДАТКІВ</t>
  </si>
  <si>
    <t>УСЬОГО ВИДАТКІВ  спеціального фонду</t>
  </si>
  <si>
    <t>УСЬОГО ВИДАТКІВ  загального фонду</t>
  </si>
  <si>
    <t>Вікторія Магомедова 21153</t>
  </si>
  <si>
    <t>Світлана Кукло 22315</t>
  </si>
  <si>
    <t>ДОХІДНА  ЧАСТИНА</t>
  </si>
  <si>
    <t>Заступник голови районної ради</t>
  </si>
  <si>
    <t>В.СЕРДЮК</t>
  </si>
  <si>
    <t>районної ради VII скликання</t>
  </si>
  <si>
    <t>до рішення LIII сесії</t>
  </si>
  <si>
    <t>від 04.03.2020р. №776-VII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</si>
</sst>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0"/>
  </numFmts>
  <fonts count="23">
    <font>
      <sz val="12"/>
      <name val="Arial Cyr"/>
      <charset val="204"/>
    </font>
    <font>
      <sz val="12"/>
      <name val="Arial Cyr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Arial Cyr"/>
      <charset val="204"/>
    </font>
    <font>
      <b/>
      <i/>
      <sz val="12"/>
      <name val="Arial Cyr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2" fillId="0" borderId="0"/>
    <xf numFmtId="0" fontId="2" fillId="0" borderId="0"/>
    <xf numFmtId="9" fontId="1" fillId="0" borderId="0" applyFont="0" applyFill="0" applyBorder="0" applyAlignment="0" applyProtection="0"/>
    <xf numFmtId="0" fontId="12" fillId="0" borderId="0"/>
  </cellStyleXfs>
  <cellXfs count="139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5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/>
    <xf numFmtId="0" fontId="4" fillId="0" borderId="1" xfId="2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/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49" fontId="9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2" applyFont="1" applyFill="1" applyBorder="1" applyAlignment="1" applyProtection="1">
      <alignment horizontal="center" vertical="center" wrapText="1"/>
      <protection locked="0"/>
    </xf>
    <xf numFmtId="0" fontId="4" fillId="0" borderId="1" xfId="2" applyFont="1" applyFill="1" applyBorder="1" applyAlignment="1" applyProtection="1">
      <alignment horizontal="center" vertical="center"/>
      <protection locked="0"/>
    </xf>
    <xf numFmtId="49" fontId="9" fillId="0" borderId="2" xfId="2" applyNumberFormat="1" applyFont="1" applyFill="1" applyBorder="1" applyAlignment="1" applyProtection="1">
      <alignment horizontal="center" vertical="center"/>
      <protection locked="0"/>
    </xf>
    <xf numFmtId="49" fontId="4" fillId="0" borderId="2" xfId="2" applyNumberFormat="1" applyFont="1" applyFill="1" applyBorder="1" applyAlignment="1" applyProtection="1">
      <alignment horizontal="center" vertical="center"/>
      <protection locked="0"/>
    </xf>
    <xf numFmtId="49" fontId="4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right"/>
    </xf>
    <xf numFmtId="0" fontId="11" fillId="0" borderId="0" xfId="0" applyFont="1"/>
    <xf numFmtId="0" fontId="3" fillId="2" borderId="0" xfId="0" applyFont="1" applyFill="1"/>
    <xf numFmtId="0" fontId="11" fillId="0" borderId="1" xfId="2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3" borderId="0" xfId="0" applyFont="1" applyFill="1"/>
    <xf numFmtId="0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center" wrapText="1"/>
    </xf>
    <xf numFmtId="0" fontId="3" fillId="0" borderId="1" xfId="2" applyFont="1" applyFill="1" applyBorder="1" applyAlignment="1" applyProtection="1">
      <alignment horizontal="left" vertical="center" wrapText="1"/>
      <protection locked="0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15" fillId="0" borderId="1" xfId="2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2" applyFont="1" applyFill="1" applyBorder="1" applyAlignment="1" applyProtection="1">
      <alignment horizontal="center" vertical="center" wrapText="1"/>
      <protection locked="0"/>
    </xf>
    <xf numFmtId="0" fontId="9" fillId="0" borderId="2" xfId="2" applyFont="1" applyFill="1" applyBorder="1" applyAlignment="1" applyProtection="1">
      <alignment horizontal="center" vertical="center"/>
      <protection locked="0"/>
    </xf>
    <xf numFmtId="0" fontId="4" fillId="0" borderId="2" xfId="2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>
      <alignment horizontal="center" vertical="center"/>
    </xf>
    <xf numFmtId="0" fontId="20" fillId="0" borderId="2" xfId="0" quotePrefix="1" applyFont="1" applyFill="1" applyBorder="1" applyAlignment="1">
      <alignment horizontal="center" vertical="center" wrapText="1"/>
    </xf>
    <xf numFmtId="0" fontId="3" fillId="0" borderId="2" xfId="0" quotePrefix="1" applyFont="1" applyFill="1" applyBorder="1" applyAlignment="1">
      <alignment horizontal="center" vertical="center" wrapText="1"/>
    </xf>
    <xf numFmtId="0" fontId="0" fillId="0" borderId="2" xfId="0" quotePrefix="1" applyFill="1" applyBorder="1" applyAlignment="1">
      <alignment horizontal="center" vertical="center" wrapText="1"/>
    </xf>
    <xf numFmtId="0" fontId="9" fillId="0" borderId="2" xfId="2" applyFont="1" applyFill="1" applyBorder="1" applyAlignment="1" applyProtection="1">
      <alignment horizontal="center" vertical="center" wrapText="1"/>
      <protection locked="0"/>
    </xf>
    <xf numFmtId="0" fontId="4" fillId="0" borderId="3" xfId="2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164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4" xfId="0" applyNumberFormat="1" applyFont="1" applyFill="1" applyBorder="1" applyAlignment="1" applyProtection="1">
      <alignment horizontal="centerContinuous" vertical="center" wrapText="1"/>
      <protection locked="0"/>
    </xf>
    <xf numFmtId="164" fontId="4" fillId="0" borderId="5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" fontId="9" fillId="0" borderId="1" xfId="3" applyNumberFormat="1" applyFont="1" applyFill="1" applyBorder="1" applyAlignment="1" applyProtection="1">
      <alignment horizontal="center" vertical="center" wrapText="1"/>
    </xf>
    <xf numFmtId="1" fontId="9" fillId="0" borderId="6" xfId="0" applyNumberFormat="1" applyFont="1" applyFill="1" applyBorder="1" applyAlignment="1">
      <alignment horizontal="center" vertical="center"/>
    </xf>
    <xf numFmtId="3" fontId="9" fillId="0" borderId="1" xfId="2" applyNumberFormat="1" applyFont="1" applyFill="1" applyBorder="1" applyAlignment="1" applyProtection="1">
      <alignment horizontal="center" vertical="center" wrapText="1"/>
      <protection locked="0"/>
    </xf>
    <xf numFmtId="3" fontId="9" fillId="0" borderId="1" xfId="2" applyNumberFormat="1" applyFont="1" applyFill="1" applyBorder="1" applyAlignment="1" applyProtection="1">
      <alignment horizontal="center" vertical="center"/>
      <protection locked="0"/>
    </xf>
    <xf numFmtId="3" fontId="4" fillId="0" borderId="1" xfId="2" applyNumberFormat="1" applyFont="1" applyFill="1" applyBorder="1" applyAlignment="1" applyProtection="1">
      <alignment horizontal="center" vertical="center"/>
      <protection locked="0"/>
    </xf>
    <xf numFmtId="3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3" fontId="3" fillId="0" borderId="1" xfId="2" applyNumberFormat="1" applyFont="1" applyFill="1" applyBorder="1" applyAlignment="1" applyProtection="1">
      <alignment horizontal="center" vertical="center"/>
      <protection locked="0"/>
    </xf>
    <xf numFmtId="165" fontId="0" fillId="0" borderId="1" xfId="0" applyNumberForma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1" fontId="3" fillId="0" borderId="1" xfId="3" applyNumberFormat="1" applyFont="1" applyFill="1" applyBorder="1" applyAlignment="1" applyProtection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1" fontId="9" fillId="0" borderId="1" xfId="2" applyNumberFormat="1" applyFont="1" applyFill="1" applyBorder="1" applyAlignment="1" applyProtection="1">
      <alignment horizontal="center" vertical="center" wrapText="1"/>
      <protection locked="0"/>
    </xf>
    <xf numFmtId="1" fontId="9" fillId="0" borderId="1" xfId="0" applyNumberFormat="1" applyFont="1" applyFill="1" applyBorder="1" applyAlignment="1" applyProtection="1">
      <alignment horizontal="center" vertical="center"/>
      <protection locked="0"/>
    </xf>
    <xf numFmtId="1" fontId="10" fillId="0" borderId="1" xfId="2" applyNumberFormat="1" applyFont="1" applyFill="1" applyBorder="1" applyAlignment="1" applyProtection="1">
      <alignment horizontal="center" vertical="center" wrapText="1"/>
    </xf>
    <xf numFmtId="1" fontId="4" fillId="0" borderId="1" xfId="3" applyNumberFormat="1" applyFont="1" applyFill="1" applyBorder="1" applyAlignment="1" applyProtection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/>
    </xf>
    <xf numFmtId="1" fontId="10" fillId="0" borderId="1" xfId="3" applyNumberFormat="1" applyFont="1" applyFill="1" applyBorder="1" applyAlignment="1" applyProtection="1">
      <alignment horizontal="center" vertical="center" wrapText="1"/>
    </xf>
    <xf numFmtId="1" fontId="9" fillId="0" borderId="1" xfId="0" applyNumberFormat="1" applyFont="1" applyFill="1" applyBorder="1" applyAlignment="1" applyProtection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9" fillId="0" borderId="1" xfId="2" applyNumberFormat="1" applyFont="1" applyFill="1" applyBorder="1" applyAlignment="1" applyProtection="1">
      <alignment horizontal="center" vertical="center"/>
      <protection locked="0"/>
    </xf>
    <xf numFmtId="1" fontId="10" fillId="0" borderId="1" xfId="0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 applyProtection="1">
      <alignment horizontal="center" vertical="center" wrapText="1"/>
      <protection locked="0"/>
    </xf>
    <xf numFmtId="3" fontId="9" fillId="0" borderId="1" xfId="0" applyNumberFormat="1" applyFont="1" applyFill="1" applyBorder="1" applyAlignment="1">
      <alignment horizontal="center" vertical="center"/>
    </xf>
    <xf numFmtId="3" fontId="4" fillId="0" borderId="1" xfId="3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2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4" fillId="0" borderId="1" xfId="2" applyFont="1" applyFill="1" applyBorder="1" applyAlignment="1" applyProtection="1">
      <alignment horizontal="left" vertical="center" wrapText="1"/>
      <protection locked="0"/>
    </xf>
    <xf numFmtId="3" fontId="4" fillId="0" borderId="1" xfId="2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3" fillId="0" borderId="1" xfId="2" applyFont="1" applyFill="1" applyBorder="1" applyAlignment="1" applyProtection="1">
      <alignment horizontal="center" vertical="center" wrapText="1"/>
      <protection locked="0"/>
    </xf>
    <xf numFmtId="3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2" applyFont="1" applyFill="1" applyBorder="1" applyAlignment="1" applyProtection="1">
      <alignment horizontal="center" vertical="center"/>
      <protection locked="0"/>
    </xf>
    <xf numFmtId="3" fontId="11" fillId="0" borderId="1" xfId="2" applyNumberFormat="1" applyFont="1" applyFill="1" applyBorder="1" applyAlignment="1" applyProtection="1">
      <alignment horizontal="center" vertical="center" wrapText="1"/>
      <protection locked="0"/>
    </xf>
    <xf numFmtId="1" fontId="11" fillId="0" borderId="1" xfId="3" applyNumberFormat="1" applyFont="1" applyFill="1" applyBorder="1" applyAlignment="1" applyProtection="1">
      <alignment horizontal="center" vertical="center" wrapText="1"/>
    </xf>
    <xf numFmtId="1" fontId="11" fillId="0" borderId="6" xfId="0" applyNumberFormat="1" applyFont="1" applyFill="1" applyBorder="1" applyAlignment="1">
      <alignment horizontal="center" vertical="center"/>
    </xf>
    <xf numFmtId="3" fontId="4" fillId="4" borderId="1" xfId="2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/>
    </xf>
    <xf numFmtId="49" fontId="4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13" fillId="0" borderId="8" xfId="2" applyFont="1" applyFill="1" applyBorder="1" applyAlignment="1" applyProtection="1">
      <alignment horizontal="center" vertical="center" wrapText="1"/>
      <protection locked="0"/>
    </xf>
    <xf numFmtId="3" fontId="13" fillId="0" borderId="8" xfId="2" applyNumberFormat="1" applyFont="1" applyFill="1" applyBorder="1" applyAlignment="1" applyProtection="1">
      <alignment horizontal="center" vertical="center" wrapText="1"/>
      <protection locked="0"/>
    </xf>
    <xf numFmtId="1" fontId="11" fillId="0" borderId="8" xfId="3" applyNumberFormat="1" applyFont="1" applyFill="1" applyBorder="1" applyAlignment="1" applyProtection="1">
      <alignment horizontal="center" vertical="center" wrapText="1"/>
    </xf>
    <xf numFmtId="1" fontId="11" fillId="0" borderId="9" xfId="0" applyNumberFormat="1" applyFont="1" applyFill="1" applyBorder="1" applyAlignment="1">
      <alignment horizontal="center" vertical="center"/>
    </xf>
    <xf numFmtId="0" fontId="9" fillId="0" borderId="3" xfId="2" applyFont="1" applyFill="1" applyBorder="1" applyAlignment="1" applyProtection="1">
      <alignment horizontal="center" vertical="center" wrapText="1"/>
      <protection locked="0"/>
    </xf>
    <xf numFmtId="0" fontId="13" fillId="0" borderId="4" xfId="2" applyFont="1" applyFill="1" applyBorder="1" applyAlignment="1" applyProtection="1">
      <alignment horizontal="center" vertical="center"/>
      <protection locked="0"/>
    </xf>
    <xf numFmtId="1" fontId="4" fillId="0" borderId="4" xfId="3" applyNumberFormat="1" applyFont="1" applyFill="1" applyBorder="1" applyAlignment="1" applyProtection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/>
    <xf numFmtId="3" fontId="4" fillId="0" borderId="10" xfId="2" applyNumberFormat="1" applyFont="1" applyFill="1" applyBorder="1" applyAlignment="1" applyProtection="1">
      <alignment horizontal="center" vertical="center"/>
    </xf>
    <xf numFmtId="3" fontId="4" fillId="0" borderId="3" xfId="2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Fill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0" fontId="4" fillId="0" borderId="11" xfId="2" applyFont="1" applyFill="1" applyBorder="1" applyAlignment="1" applyProtection="1">
      <alignment horizontal="center" vertical="center" wrapText="1"/>
      <protection locked="0"/>
    </xf>
    <xf numFmtId="0" fontId="13" fillId="0" borderId="12" xfId="2" applyFont="1" applyFill="1" applyBorder="1" applyAlignment="1" applyProtection="1">
      <alignment horizontal="center" vertical="center" wrapText="1"/>
      <protection locked="0"/>
    </xf>
    <xf numFmtId="3" fontId="4" fillId="0" borderId="12" xfId="2" applyNumberFormat="1" applyFont="1" applyFill="1" applyBorder="1" applyAlignment="1" applyProtection="1">
      <alignment horizontal="center" vertical="center"/>
    </xf>
    <xf numFmtId="3" fontId="4" fillId="0" borderId="12" xfId="3" applyNumberFormat="1" applyFont="1" applyFill="1" applyBorder="1" applyAlignment="1" applyProtection="1">
      <alignment horizontal="center" vertical="center" wrapText="1"/>
    </xf>
    <xf numFmtId="3" fontId="4" fillId="0" borderId="13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0" fontId="4" fillId="0" borderId="14" xfId="2" applyFont="1" applyFill="1" applyBorder="1" applyAlignment="1" applyProtection="1">
      <alignment horizontal="center" vertical="center" wrapText="1"/>
      <protection locked="0"/>
    </xf>
    <xf numFmtId="0" fontId="13" fillId="0" borderId="15" xfId="2" applyFont="1" applyFill="1" applyBorder="1" applyAlignment="1" applyProtection="1">
      <alignment horizontal="center" vertical="center" wrapText="1"/>
      <protection locked="0"/>
    </xf>
    <xf numFmtId="3" fontId="4" fillId="4" borderId="15" xfId="2" applyNumberFormat="1" applyFont="1" applyFill="1" applyBorder="1" applyAlignment="1" applyProtection="1">
      <alignment horizontal="center" vertical="center"/>
    </xf>
    <xf numFmtId="3" fontId="4" fillId="0" borderId="15" xfId="3" applyNumberFormat="1" applyFont="1" applyFill="1" applyBorder="1" applyAlignment="1" applyProtection="1">
      <alignment horizontal="center" vertical="center" wrapText="1"/>
    </xf>
    <xf numFmtId="3" fontId="4" fillId="0" borderId="16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4" fillId="0" borderId="0" xfId="0" applyFont="1" applyAlignment="1">
      <alignment horizontal="left"/>
    </xf>
    <xf numFmtId="0" fontId="4" fillId="0" borderId="17" xfId="0" applyFont="1" applyFill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0" fontId="16" fillId="0" borderId="19" xfId="0" applyFont="1" applyBorder="1" applyAlignment="1">
      <alignment vertical="center" wrapText="1"/>
    </xf>
    <xf numFmtId="0" fontId="10" fillId="0" borderId="17" xfId="2" applyFont="1" applyFill="1" applyBorder="1" applyAlignment="1" applyProtection="1">
      <alignment horizontal="center" vertical="center" wrapText="1"/>
      <protection locked="0"/>
    </xf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64" fontId="4" fillId="0" borderId="20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21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0" fontId="10" fillId="0" borderId="17" xfId="0" applyFont="1" applyFill="1" applyBorder="1" applyAlignment="1" applyProtection="1">
      <alignment horizontal="center" vertical="center" wrapText="1"/>
      <protection locked="0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_ZV1PIV98" xfId="2"/>
    <cellStyle name="Процентный" xfId="3" builtinId="5"/>
    <cellStyle name="Стиль 1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43"/>
  <sheetViews>
    <sheetView tabSelected="1" view="pageBreakPreview" zoomScale="90" zoomScaleNormal="63" zoomScaleSheetLayoutView="90" zoomScalePageLayoutView="75" workbookViewId="0">
      <selection activeCell="A10" sqref="A10:F10"/>
    </sheetView>
  </sheetViews>
  <sheetFormatPr defaultRowHeight="15.75"/>
  <cols>
    <col min="1" max="1" width="14.21875" style="1" customWidth="1"/>
    <col min="2" max="2" width="41.21875" style="1" customWidth="1"/>
    <col min="3" max="3" width="18.88671875" style="2" customWidth="1"/>
    <col min="4" max="4" width="14.33203125" style="2" customWidth="1"/>
    <col min="5" max="5" width="17" style="2" customWidth="1"/>
    <col min="6" max="6" width="15.109375" style="2" customWidth="1"/>
    <col min="7" max="16384" width="8.88671875" style="1"/>
  </cols>
  <sheetData>
    <row r="1" spans="1:6">
      <c r="E1" s="28" t="s">
        <v>35</v>
      </c>
    </row>
    <row r="2" spans="1:6">
      <c r="E2" s="119" t="s">
        <v>177</v>
      </c>
      <c r="F2" s="119"/>
    </row>
    <row r="3" spans="1:6">
      <c r="E3" s="29" t="s">
        <v>176</v>
      </c>
    </row>
    <row r="4" spans="1:6">
      <c r="A4" s="7"/>
      <c r="B4" s="7"/>
      <c r="C4" s="5"/>
      <c r="D4" s="5"/>
      <c r="E4" s="119" t="s">
        <v>178</v>
      </c>
      <c r="F4" s="119"/>
    </row>
    <row r="5" spans="1:6" ht="41.25" customHeight="1">
      <c r="A5" s="132" t="s">
        <v>148</v>
      </c>
      <c r="B5" s="132"/>
      <c r="C5" s="132"/>
      <c r="D5" s="132"/>
      <c r="E5" s="132"/>
      <c r="F5" s="132"/>
    </row>
    <row r="6" spans="1:6" ht="12" customHeight="1">
      <c r="A6" s="133"/>
      <c r="B6" s="133"/>
      <c r="C6" s="133"/>
      <c r="D6" s="133"/>
      <c r="E6" s="133"/>
      <c r="F6" s="133"/>
    </row>
    <row r="7" spans="1:6" ht="16.5" customHeight="1" thickBot="1">
      <c r="A7" s="3"/>
      <c r="B7" s="3"/>
      <c r="C7" s="4"/>
      <c r="D7" s="4"/>
      <c r="F7" s="103" t="s">
        <v>38</v>
      </c>
    </row>
    <row r="8" spans="1:6" ht="163.5" customHeight="1" thickBot="1">
      <c r="A8" s="41" t="s">
        <v>1</v>
      </c>
      <c r="B8" s="42" t="s">
        <v>29</v>
      </c>
      <c r="C8" s="43" t="s">
        <v>147</v>
      </c>
      <c r="D8" s="44" t="s">
        <v>131</v>
      </c>
      <c r="E8" s="43" t="s">
        <v>132</v>
      </c>
      <c r="F8" s="45" t="s">
        <v>133</v>
      </c>
    </row>
    <row r="9" spans="1:6" ht="18.75">
      <c r="A9" s="129" t="s">
        <v>173</v>
      </c>
      <c r="B9" s="130"/>
      <c r="C9" s="130"/>
      <c r="D9" s="130"/>
      <c r="E9" s="130"/>
      <c r="F9" s="131"/>
    </row>
    <row r="10" spans="1:6" ht="21.75" customHeight="1">
      <c r="A10" s="134" t="s">
        <v>33</v>
      </c>
      <c r="B10" s="135"/>
      <c r="C10" s="135"/>
      <c r="D10" s="135"/>
      <c r="E10" s="135"/>
      <c r="F10" s="136"/>
    </row>
    <row r="11" spans="1:6" ht="45" customHeight="1">
      <c r="A11" s="34">
        <v>11010000</v>
      </c>
      <c r="B11" s="25" t="s">
        <v>36</v>
      </c>
      <c r="C11" s="60">
        <v>25262000</v>
      </c>
      <c r="D11" s="61">
        <v>26307346</v>
      </c>
      <c r="E11" s="47">
        <f>D11/C11*100</f>
        <v>104.13801757580556</v>
      </c>
      <c r="F11" s="48">
        <f>D11-C11</f>
        <v>1045346</v>
      </c>
    </row>
    <row r="12" spans="1:6" ht="64.5" customHeight="1">
      <c r="A12" s="34">
        <v>13010100</v>
      </c>
      <c r="B12" s="25" t="s">
        <v>159</v>
      </c>
      <c r="C12" s="60">
        <v>170000</v>
      </c>
      <c r="D12" s="61">
        <v>170555</v>
      </c>
      <c r="E12" s="47">
        <f>D12/C12*100</f>
        <v>100.3264705882353</v>
      </c>
      <c r="F12" s="48">
        <f>D12-C12</f>
        <v>555</v>
      </c>
    </row>
    <row r="13" spans="1:6" ht="45" customHeight="1">
      <c r="A13" s="34">
        <v>13030800</v>
      </c>
      <c r="B13" s="25" t="s">
        <v>110</v>
      </c>
      <c r="C13" s="60">
        <v>1180000</v>
      </c>
      <c r="D13" s="61">
        <v>1298787</v>
      </c>
      <c r="E13" s="47">
        <f t="shared" ref="E13:E45" si="0">D13/C13*100</f>
        <v>110.06669491525423</v>
      </c>
      <c r="F13" s="48">
        <f t="shared" ref="F13:F45" si="1">D13-C13</f>
        <v>118787</v>
      </c>
    </row>
    <row r="14" spans="1:6" ht="45" customHeight="1">
      <c r="A14" s="34">
        <v>13030900</v>
      </c>
      <c r="B14" s="25" t="s">
        <v>111</v>
      </c>
      <c r="C14" s="60">
        <v>80000</v>
      </c>
      <c r="D14" s="61">
        <v>72191</v>
      </c>
      <c r="E14" s="47">
        <f t="shared" si="0"/>
        <v>90.238749999999996</v>
      </c>
      <c r="F14" s="48">
        <f>D14-C14</f>
        <v>-7809</v>
      </c>
    </row>
    <row r="15" spans="1:6" ht="45" customHeight="1">
      <c r="A15" s="34">
        <v>21081100</v>
      </c>
      <c r="B15" s="25" t="s">
        <v>160</v>
      </c>
      <c r="C15" s="60">
        <v>0</v>
      </c>
      <c r="D15" s="61">
        <v>935</v>
      </c>
      <c r="E15" s="47"/>
      <c r="F15" s="48">
        <f>D15-C15</f>
        <v>935</v>
      </c>
    </row>
    <row r="16" spans="1:6" ht="41.25" customHeight="1">
      <c r="A16" s="34">
        <v>22010000</v>
      </c>
      <c r="B16" s="25" t="s">
        <v>39</v>
      </c>
      <c r="C16" s="60">
        <v>245000</v>
      </c>
      <c r="D16" s="61">
        <v>316615</v>
      </c>
      <c r="E16" s="47">
        <f t="shared" si="0"/>
        <v>129.23061224489797</v>
      </c>
      <c r="F16" s="48">
        <f t="shared" si="1"/>
        <v>71615</v>
      </c>
    </row>
    <row r="17" spans="1:6" ht="48.75" customHeight="1">
      <c r="A17" s="34">
        <v>22080000</v>
      </c>
      <c r="B17" s="25" t="s">
        <v>112</v>
      </c>
      <c r="C17" s="60">
        <v>80000</v>
      </c>
      <c r="D17" s="61">
        <v>107239</v>
      </c>
      <c r="E17" s="47">
        <f t="shared" si="0"/>
        <v>134.04875000000001</v>
      </c>
      <c r="F17" s="48">
        <f t="shared" si="1"/>
        <v>27239</v>
      </c>
    </row>
    <row r="18" spans="1:6" ht="27" customHeight="1">
      <c r="A18" s="34">
        <v>24060300</v>
      </c>
      <c r="B18" s="25" t="s">
        <v>31</v>
      </c>
      <c r="C18" s="60">
        <v>1000</v>
      </c>
      <c r="D18" s="61">
        <v>53564</v>
      </c>
      <c r="E18" s="47">
        <f t="shared" si="0"/>
        <v>5356.4</v>
      </c>
      <c r="F18" s="48">
        <f t="shared" si="1"/>
        <v>52564</v>
      </c>
    </row>
    <row r="19" spans="1:6" s="15" customFormat="1" ht="46.5" customHeight="1">
      <c r="A19" s="35"/>
      <c r="B19" s="74" t="s">
        <v>121</v>
      </c>
      <c r="C19" s="62">
        <f>SUM(C11:C18)</f>
        <v>27018000</v>
      </c>
      <c r="D19" s="62">
        <f>SUM(D11:D18)</f>
        <v>28327232</v>
      </c>
      <c r="E19" s="65">
        <f t="shared" si="0"/>
        <v>104.84577688948109</v>
      </c>
      <c r="F19" s="64">
        <f t="shared" si="1"/>
        <v>1309232</v>
      </c>
    </row>
    <row r="20" spans="1:6" s="7" customFormat="1" ht="18.75">
      <c r="A20" s="35">
        <v>40000000</v>
      </c>
      <c r="B20" s="75" t="s">
        <v>2</v>
      </c>
      <c r="C20" s="67">
        <f>C21+C22+C25+C27</f>
        <v>116783421</v>
      </c>
      <c r="D20" s="67">
        <f>D21+D22+D25+D27</f>
        <v>109301818</v>
      </c>
      <c r="E20" s="63">
        <f t="shared" si="0"/>
        <v>93.593608633883065</v>
      </c>
      <c r="F20" s="64">
        <f t="shared" si="1"/>
        <v>-7481603</v>
      </c>
    </row>
    <row r="21" spans="1:6" s="7" customFormat="1" ht="18.75">
      <c r="A21" s="34">
        <v>41020100</v>
      </c>
      <c r="B21" s="25" t="s">
        <v>161</v>
      </c>
      <c r="C21" s="66">
        <v>2271600</v>
      </c>
      <c r="D21" s="66">
        <v>2271600</v>
      </c>
      <c r="E21" s="63">
        <f t="shared" si="0"/>
        <v>100</v>
      </c>
      <c r="F21" s="64">
        <f t="shared" si="1"/>
        <v>0</v>
      </c>
    </row>
    <row r="22" spans="1:6" s="7" customFormat="1" ht="31.5">
      <c r="A22" s="35">
        <v>41030000</v>
      </c>
      <c r="B22" s="75" t="s">
        <v>116</v>
      </c>
      <c r="C22" s="67">
        <f>SUM(C23:C24)</f>
        <v>36131100</v>
      </c>
      <c r="D22" s="67">
        <f>SUM(D23:D24)</f>
        <v>36131100</v>
      </c>
      <c r="E22" s="63">
        <f t="shared" si="0"/>
        <v>100</v>
      </c>
      <c r="F22" s="64">
        <f t="shared" si="1"/>
        <v>0</v>
      </c>
    </row>
    <row r="23" spans="1:6" s="7" customFormat="1" ht="31.5">
      <c r="A23" s="34">
        <v>41033900</v>
      </c>
      <c r="B23" s="31" t="s">
        <v>37</v>
      </c>
      <c r="C23" s="66">
        <v>28607400</v>
      </c>
      <c r="D23" s="66">
        <v>28607400</v>
      </c>
      <c r="E23" s="47">
        <f t="shared" si="0"/>
        <v>100</v>
      </c>
      <c r="F23" s="48">
        <f t="shared" si="1"/>
        <v>0</v>
      </c>
    </row>
    <row r="24" spans="1:6" s="7" customFormat="1" ht="70.5" customHeight="1">
      <c r="A24" s="34">
        <v>41034200</v>
      </c>
      <c r="B24" s="31" t="s">
        <v>162</v>
      </c>
      <c r="C24" s="66">
        <v>7523700</v>
      </c>
      <c r="D24" s="66">
        <v>7523700</v>
      </c>
      <c r="E24" s="47">
        <f t="shared" si="0"/>
        <v>100</v>
      </c>
      <c r="F24" s="48">
        <f t="shared" si="1"/>
        <v>0</v>
      </c>
    </row>
    <row r="25" spans="1:6" s="7" customFormat="1" ht="31.5">
      <c r="A25" s="35">
        <v>41040000</v>
      </c>
      <c r="B25" s="74" t="s">
        <v>113</v>
      </c>
      <c r="C25" s="67">
        <f>C26</f>
        <v>7417600</v>
      </c>
      <c r="D25" s="67">
        <f>D26</f>
        <v>7417600</v>
      </c>
      <c r="E25" s="67">
        <f>E26</f>
        <v>100</v>
      </c>
      <c r="F25" s="67">
        <f>F26</f>
        <v>0</v>
      </c>
    </row>
    <row r="26" spans="1:6" ht="88.5" customHeight="1">
      <c r="A26" s="34">
        <v>41040200</v>
      </c>
      <c r="B26" s="76" t="s">
        <v>114</v>
      </c>
      <c r="C26" s="60">
        <v>7417600</v>
      </c>
      <c r="D26" s="61">
        <v>7417600</v>
      </c>
      <c r="E26" s="47">
        <f t="shared" si="0"/>
        <v>100</v>
      </c>
      <c r="F26" s="48">
        <f>D26-C26</f>
        <v>0</v>
      </c>
    </row>
    <row r="27" spans="1:6" ht="31.5">
      <c r="A27" s="35">
        <v>41050000</v>
      </c>
      <c r="B27" s="75" t="s">
        <v>115</v>
      </c>
      <c r="C27" s="68">
        <f>SUM(C28:C36)</f>
        <v>70963121</v>
      </c>
      <c r="D27" s="68">
        <f>SUM(D28:D36)</f>
        <v>63481518</v>
      </c>
      <c r="E27" s="63">
        <f t="shared" si="0"/>
        <v>89.457054742561283</v>
      </c>
      <c r="F27" s="64">
        <f t="shared" si="1"/>
        <v>-7481603</v>
      </c>
    </row>
    <row r="28" spans="1:6" ht="148.5" customHeight="1">
      <c r="A28" s="34">
        <v>41050100</v>
      </c>
      <c r="B28" s="77" t="s">
        <v>117</v>
      </c>
      <c r="C28" s="60">
        <v>16106552</v>
      </c>
      <c r="D28" s="61">
        <v>16074621</v>
      </c>
      <c r="E28" s="47">
        <f t="shared" si="0"/>
        <v>99.801751485979111</v>
      </c>
      <c r="F28" s="48">
        <f t="shared" si="1"/>
        <v>-31931</v>
      </c>
    </row>
    <row r="29" spans="1:6" ht="98.25" customHeight="1">
      <c r="A29" s="34">
        <v>41050200</v>
      </c>
      <c r="B29" s="31" t="s">
        <v>118</v>
      </c>
      <c r="C29" s="60">
        <v>3445365</v>
      </c>
      <c r="D29" s="61">
        <v>2168741</v>
      </c>
      <c r="E29" s="47">
        <f t="shared" si="0"/>
        <v>62.946625393826196</v>
      </c>
      <c r="F29" s="48">
        <f t="shared" si="1"/>
        <v>-1276624</v>
      </c>
    </row>
    <row r="30" spans="1:6" ht="231.75" customHeight="1">
      <c r="A30" s="34">
        <v>41050300</v>
      </c>
      <c r="B30" s="77" t="s">
        <v>119</v>
      </c>
      <c r="C30" s="60">
        <v>39870819</v>
      </c>
      <c r="D30" s="61">
        <v>36324355</v>
      </c>
      <c r="E30" s="47">
        <f t="shared" si="0"/>
        <v>91.105113742459125</v>
      </c>
      <c r="F30" s="48">
        <f t="shared" si="1"/>
        <v>-3546464</v>
      </c>
    </row>
    <row r="31" spans="1:6" ht="190.5" customHeight="1">
      <c r="A31" s="34">
        <v>41050700</v>
      </c>
      <c r="B31" s="77" t="s">
        <v>120</v>
      </c>
      <c r="C31" s="60">
        <v>1061923</v>
      </c>
      <c r="D31" s="61">
        <v>1061922</v>
      </c>
      <c r="E31" s="47">
        <f t="shared" si="0"/>
        <v>99.999905831213752</v>
      </c>
      <c r="F31" s="48">
        <f t="shared" si="1"/>
        <v>-1</v>
      </c>
    </row>
    <row r="32" spans="1:6" ht="108.75" customHeight="1">
      <c r="A32" s="34">
        <v>41050900</v>
      </c>
      <c r="B32" s="78" t="s">
        <v>130</v>
      </c>
      <c r="C32" s="60">
        <v>772148</v>
      </c>
      <c r="D32" s="61">
        <v>772148</v>
      </c>
      <c r="E32" s="47">
        <f t="shared" si="0"/>
        <v>100</v>
      </c>
      <c r="F32" s="48">
        <f t="shared" si="1"/>
        <v>0</v>
      </c>
    </row>
    <row r="33" spans="1:7" ht="72" customHeight="1">
      <c r="A33" s="34">
        <v>41051400</v>
      </c>
      <c r="B33" s="77" t="s">
        <v>122</v>
      </c>
      <c r="C33" s="60">
        <v>449519</v>
      </c>
      <c r="D33" s="61">
        <v>445943</v>
      </c>
      <c r="E33" s="47">
        <f t="shared" si="0"/>
        <v>99.204483014066142</v>
      </c>
      <c r="F33" s="48">
        <f t="shared" si="1"/>
        <v>-3576</v>
      </c>
    </row>
    <row r="34" spans="1:7" ht="18.75">
      <c r="A34" s="34">
        <v>41053900</v>
      </c>
      <c r="B34" s="31" t="s">
        <v>103</v>
      </c>
      <c r="C34" s="60">
        <v>6732597</v>
      </c>
      <c r="D34" s="61">
        <v>6633788</v>
      </c>
      <c r="E34" s="47">
        <f t="shared" si="0"/>
        <v>98.532379110171007</v>
      </c>
      <c r="F34" s="48">
        <f t="shared" si="1"/>
        <v>-98809</v>
      </c>
    </row>
    <row r="35" spans="1:7" ht="87" customHeight="1">
      <c r="A35" s="34">
        <v>41054300</v>
      </c>
      <c r="B35" s="31" t="s">
        <v>163</v>
      </c>
      <c r="C35" s="60">
        <v>710683</v>
      </c>
      <c r="D35" s="61">
        <v>0</v>
      </c>
      <c r="E35" s="47">
        <f t="shared" si="0"/>
        <v>0</v>
      </c>
      <c r="F35" s="48">
        <f t="shared" si="1"/>
        <v>-710683</v>
      </c>
    </row>
    <row r="36" spans="1:7" ht="77.25" customHeight="1">
      <c r="A36" s="34">
        <v>41054500</v>
      </c>
      <c r="B36" s="31" t="s">
        <v>152</v>
      </c>
      <c r="C36" s="60">
        <v>1813515</v>
      </c>
      <c r="D36" s="61">
        <v>0</v>
      </c>
      <c r="E36" s="47">
        <f t="shared" si="0"/>
        <v>0</v>
      </c>
      <c r="F36" s="48">
        <f t="shared" si="1"/>
        <v>-1813515</v>
      </c>
    </row>
    <row r="37" spans="1:7" s="7" customFormat="1" ht="19.5">
      <c r="A37" s="35"/>
      <c r="B37" s="74" t="s">
        <v>167</v>
      </c>
      <c r="C37" s="62">
        <f>C19+C20</f>
        <v>143801421</v>
      </c>
      <c r="D37" s="62">
        <f>D19+D20</f>
        <v>137629050</v>
      </c>
      <c r="E37" s="63">
        <f t="shared" si="0"/>
        <v>95.707712095557113</v>
      </c>
      <c r="F37" s="64">
        <f t="shared" si="1"/>
        <v>-6172371</v>
      </c>
    </row>
    <row r="38" spans="1:7" ht="18" customHeight="1">
      <c r="A38" s="123" t="s">
        <v>0</v>
      </c>
      <c r="B38" s="137"/>
      <c r="C38" s="137"/>
      <c r="D38" s="137"/>
      <c r="E38" s="137"/>
      <c r="F38" s="138"/>
    </row>
    <row r="39" spans="1:7" ht="56.25" hidden="1">
      <c r="A39" s="34">
        <v>21110000</v>
      </c>
      <c r="B39" s="79" t="s">
        <v>3</v>
      </c>
      <c r="C39" s="69"/>
      <c r="D39" s="61"/>
      <c r="E39" s="47" t="e">
        <f t="shared" si="0"/>
        <v>#DIV/0!</v>
      </c>
      <c r="F39" s="48">
        <f t="shared" si="1"/>
        <v>0</v>
      </c>
    </row>
    <row r="40" spans="1:7" ht="18.75">
      <c r="A40" s="34">
        <v>25000000</v>
      </c>
      <c r="B40" s="25" t="s">
        <v>28</v>
      </c>
      <c r="C40" s="69">
        <v>1737972</v>
      </c>
      <c r="D40" s="61">
        <v>1737972</v>
      </c>
      <c r="E40" s="47">
        <f t="shared" si="0"/>
        <v>100</v>
      </c>
      <c r="F40" s="48">
        <f t="shared" si="1"/>
        <v>0</v>
      </c>
    </row>
    <row r="41" spans="1:7" ht="47.25">
      <c r="A41" s="34">
        <v>41051100</v>
      </c>
      <c r="B41" s="25" t="s">
        <v>123</v>
      </c>
      <c r="C41" s="69">
        <v>73315</v>
      </c>
      <c r="D41" s="61">
        <v>67600</v>
      </c>
      <c r="E41" s="47">
        <f t="shared" si="0"/>
        <v>92.204869399167976</v>
      </c>
      <c r="F41" s="48">
        <f t="shared" si="1"/>
        <v>-5715</v>
      </c>
    </row>
    <row r="42" spans="1:7" ht="39" customHeight="1">
      <c r="A42" s="34">
        <v>41053400</v>
      </c>
      <c r="B42" s="25" t="s">
        <v>124</v>
      </c>
      <c r="C42" s="69">
        <v>6300000</v>
      </c>
      <c r="D42" s="61">
        <v>3500000</v>
      </c>
      <c r="E42" s="47">
        <f t="shared" si="0"/>
        <v>55.555555555555557</v>
      </c>
      <c r="F42" s="48">
        <f t="shared" si="1"/>
        <v>-2800000</v>
      </c>
    </row>
    <row r="43" spans="1:7" ht="33.75" customHeight="1">
      <c r="A43" s="34">
        <v>41053900</v>
      </c>
      <c r="B43" s="31" t="s">
        <v>103</v>
      </c>
      <c r="C43" s="69">
        <v>1228559</v>
      </c>
      <c r="D43" s="61">
        <v>1135757</v>
      </c>
      <c r="E43" s="47">
        <f t="shared" si="0"/>
        <v>92.446272421593108</v>
      </c>
      <c r="F43" s="48">
        <f t="shared" si="1"/>
        <v>-92802</v>
      </c>
    </row>
    <row r="44" spans="1:7" ht="19.5">
      <c r="A44" s="35"/>
      <c r="B44" s="23" t="s">
        <v>165</v>
      </c>
      <c r="C44" s="62">
        <f>SUM(C40:C43)</f>
        <v>9339846</v>
      </c>
      <c r="D44" s="62">
        <f>SUM(D40:D43)</f>
        <v>6441329</v>
      </c>
      <c r="E44" s="63">
        <f t="shared" si="0"/>
        <v>68.966115715398303</v>
      </c>
      <c r="F44" s="64">
        <f t="shared" si="1"/>
        <v>-2898517</v>
      </c>
    </row>
    <row r="45" spans="1:7" ht="19.5">
      <c r="A45" s="36"/>
      <c r="B45" s="24" t="s">
        <v>166</v>
      </c>
      <c r="C45" s="70">
        <f>C37+C44</f>
        <v>153141267</v>
      </c>
      <c r="D45" s="70">
        <f>D37+D44</f>
        <v>144070379</v>
      </c>
      <c r="E45" s="63">
        <f t="shared" si="0"/>
        <v>94.076784019293768</v>
      </c>
      <c r="F45" s="64">
        <f t="shared" si="1"/>
        <v>-9070888</v>
      </c>
    </row>
    <row r="46" spans="1:7" ht="21.75" customHeight="1">
      <c r="A46" s="126" t="s">
        <v>4</v>
      </c>
      <c r="B46" s="127"/>
      <c r="C46" s="127"/>
      <c r="D46" s="127"/>
      <c r="E46" s="127"/>
      <c r="F46" s="128"/>
    </row>
    <row r="47" spans="1:7" ht="24.75" customHeight="1">
      <c r="A47" s="120" t="s">
        <v>164</v>
      </c>
      <c r="B47" s="121"/>
      <c r="C47" s="121"/>
      <c r="D47" s="121"/>
      <c r="E47" s="121"/>
      <c r="F47" s="122"/>
    </row>
    <row r="48" spans="1:7" ht="18.75">
      <c r="A48" s="13" t="s">
        <v>40</v>
      </c>
      <c r="B48" s="6" t="s">
        <v>5</v>
      </c>
      <c r="C48" s="51">
        <f>C49</f>
        <v>2534295</v>
      </c>
      <c r="D48" s="51">
        <f>D49</f>
        <v>2369113</v>
      </c>
      <c r="E48" s="63">
        <f t="shared" ref="E48:E106" si="2">D48/C48*100</f>
        <v>93.482132111691811</v>
      </c>
      <c r="F48" s="64">
        <f t="shared" ref="F48:F108" si="3">D48-C48</f>
        <v>-165182</v>
      </c>
      <c r="G48" s="16"/>
    </row>
    <row r="49" spans="1:6" ht="67.5" customHeight="1">
      <c r="A49" s="37" t="s">
        <v>64</v>
      </c>
      <c r="B49" s="26" t="s">
        <v>63</v>
      </c>
      <c r="C49" s="46">
        <v>2534295</v>
      </c>
      <c r="D49" s="46">
        <v>2369113</v>
      </c>
      <c r="E49" s="47">
        <f t="shared" si="2"/>
        <v>93.482132111691811</v>
      </c>
      <c r="F49" s="48">
        <f t="shared" si="3"/>
        <v>-165182</v>
      </c>
    </row>
    <row r="50" spans="1:6" ht="27" customHeight="1">
      <c r="A50" s="13" t="s">
        <v>41</v>
      </c>
      <c r="B50" s="6" t="s">
        <v>6</v>
      </c>
      <c r="C50" s="51">
        <f>SUM(C51:C58)</f>
        <v>56566954</v>
      </c>
      <c r="D50" s="51">
        <f>SUM(D51:D58)</f>
        <v>51717426</v>
      </c>
      <c r="E50" s="63">
        <f t="shared" si="2"/>
        <v>91.426923924523138</v>
      </c>
      <c r="F50" s="64">
        <f t="shared" si="3"/>
        <v>-4849528</v>
      </c>
    </row>
    <row r="51" spans="1:6" ht="69" customHeight="1">
      <c r="A51" s="12" t="s">
        <v>42</v>
      </c>
      <c r="B51" s="26" t="s">
        <v>65</v>
      </c>
      <c r="C51" s="46">
        <v>52761552</v>
      </c>
      <c r="D51" s="46">
        <v>47972521</v>
      </c>
      <c r="E51" s="47">
        <f t="shared" si="2"/>
        <v>90.923256010361484</v>
      </c>
      <c r="F51" s="48">
        <f t="shared" si="3"/>
        <v>-4789031</v>
      </c>
    </row>
    <row r="52" spans="1:6" ht="51" customHeight="1">
      <c r="A52" s="12" t="s">
        <v>45</v>
      </c>
      <c r="B52" s="26" t="s">
        <v>44</v>
      </c>
      <c r="C52" s="46">
        <v>457250</v>
      </c>
      <c r="D52" s="46">
        <v>457142</v>
      </c>
      <c r="E52" s="47">
        <f t="shared" si="2"/>
        <v>99.976380535811913</v>
      </c>
      <c r="F52" s="48">
        <f t="shared" si="3"/>
        <v>-108</v>
      </c>
    </row>
    <row r="53" spans="1:6" ht="36.75" customHeight="1">
      <c r="A53" s="12" t="s">
        <v>67</v>
      </c>
      <c r="B53" s="26" t="s">
        <v>66</v>
      </c>
      <c r="C53" s="46">
        <v>760600</v>
      </c>
      <c r="D53" s="46">
        <v>734218</v>
      </c>
      <c r="E53" s="47">
        <f t="shared" si="2"/>
        <v>96.531422561135955</v>
      </c>
      <c r="F53" s="48">
        <f t="shared" si="3"/>
        <v>-26382</v>
      </c>
    </row>
    <row r="54" spans="1:6" ht="33" customHeight="1">
      <c r="A54" s="12" t="s">
        <v>125</v>
      </c>
      <c r="B54" s="26" t="s">
        <v>68</v>
      </c>
      <c r="C54" s="46">
        <v>2583932</v>
      </c>
      <c r="D54" s="46">
        <v>2549925</v>
      </c>
      <c r="E54" s="47">
        <f t="shared" si="2"/>
        <v>98.683904994403875</v>
      </c>
      <c r="F54" s="48">
        <f t="shared" si="3"/>
        <v>-34007</v>
      </c>
    </row>
    <row r="55" spans="1:6" ht="12" hidden="1" customHeight="1">
      <c r="A55" s="12" t="s">
        <v>9</v>
      </c>
      <c r="B55" s="8" t="s">
        <v>10</v>
      </c>
      <c r="C55" s="49"/>
      <c r="D55" s="50"/>
      <c r="E55" s="47" t="e">
        <f t="shared" si="2"/>
        <v>#DIV/0!</v>
      </c>
      <c r="F55" s="48">
        <f t="shared" si="3"/>
        <v>0</v>
      </c>
    </row>
    <row r="56" spans="1:6" ht="12" hidden="1" customHeight="1">
      <c r="A56" s="13" t="s">
        <v>11</v>
      </c>
      <c r="B56" s="11" t="s">
        <v>12</v>
      </c>
      <c r="C56" s="51"/>
      <c r="D56" s="51"/>
      <c r="E56" s="47" t="e">
        <f t="shared" si="2"/>
        <v>#DIV/0!</v>
      </c>
      <c r="F56" s="48">
        <f t="shared" si="3"/>
        <v>0</v>
      </c>
    </row>
    <row r="57" spans="1:6" ht="12" hidden="1" customHeight="1">
      <c r="A57" s="12" t="s">
        <v>13</v>
      </c>
      <c r="B57" s="8" t="s">
        <v>7</v>
      </c>
      <c r="C57" s="49"/>
      <c r="D57" s="50"/>
      <c r="E57" s="47" t="e">
        <f t="shared" si="2"/>
        <v>#DIV/0!</v>
      </c>
      <c r="F57" s="48">
        <f t="shared" si="3"/>
        <v>0</v>
      </c>
    </row>
    <row r="58" spans="1:6" ht="29.25" customHeight="1">
      <c r="A58" s="12" t="s">
        <v>126</v>
      </c>
      <c r="B58" s="30" t="s">
        <v>127</v>
      </c>
      <c r="C58" s="52">
        <v>3620</v>
      </c>
      <c r="D58" s="53">
        <v>3620</v>
      </c>
      <c r="E58" s="47">
        <f t="shared" si="2"/>
        <v>100</v>
      </c>
      <c r="F58" s="48">
        <f t="shared" si="3"/>
        <v>0</v>
      </c>
    </row>
    <row r="59" spans="1:6" s="20" customFormat="1" ht="53.25" customHeight="1">
      <c r="A59" s="13" t="s">
        <v>46</v>
      </c>
      <c r="B59" s="6" t="s">
        <v>14</v>
      </c>
      <c r="C59" s="80">
        <f>SUM(C60:C72)</f>
        <v>74386059</v>
      </c>
      <c r="D59" s="80">
        <f>SUM(D60:D72)</f>
        <v>69350769</v>
      </c>
      <c r="E59" s="63">
        <f t="shared" si="2"/>
        <v>93.230868703502622</v>
      </c>
      <c r="F59" s="64">
        <f t="shared" si="3"/>
        <v>-5035290</v>
      </c>
    </row>
    <row r="60" spans="1:6" ht="84" customHeight="1">
      <c r="A60" s="9" t="s">
        <v>47</v>
      </c>
      <c r="B60" s="22" t="s">
        <v>48</v>
      </c>
      <c r="C60" s="46">
        <v>16106552</v>
      </c>
      <c r="D60" s="46">
        <v>16074620</v>
      </c>
      <c r="E60" s="47">
        <f t="shared" si="2"/>
        <v>99.801745277325651</v>
      </c>
      <c r="F60" s="48">
        <f t="shared" si="3"/>
        <v>-31932</v>
      </c>
    </row>
    <row r="61" spans="1:6" ht="60" customHeight="1">
      <c r="A61" s="9" t="s">
        <v>61</v>
      </c>
      <c r="B61" s="22" t="s">
        <v>62</v>
      </c>
      <c r="C61" s="46">
        <v>3445365</v>
      </c>
      <c r="D61" s="46">
        <v>2168741</v>
      </c>
      <c r="E61" s="47">
        <f t="shared" si="2"/>
        <v>62.946625393826196</v>
      </c>
      <c r="F61" s="48">
        <f t="shared" si="3"/>
        <v>-1276624</v>
      </c>
    </row>
    <row r="62" spans="1:6" ht="45" customHeight="1">
      <c r="A62" s="9" t="s">
        <v>70</v>
      </c>
      <c r="B62" s="26" t="s">
        <v>69</v>
      </c>
      <c r="C62" s="46">
        <v>16075</v>
      </c>
      <c r="D62" s="46">
        <v>15977</v>
      </c>
      <c r="E62" s="47">
        <f t="shared" si="2"/>
        <v>99.390357698289264</v>
      </c>
      <c r="F62" s="48">
        <f t="shared" si="3"/>
        <v>-98</v>
      </c>
    </row>
    <row r="63" spans="1:6" ht="55.5" customHeight="1">
      <c r="A63" s="9" t="s">
        <v>71</v>
      </c>
      <c r="B63" s="27" t="s">
        <v>53</v>
      </c>
      <c r="C63" s="46">
        <v>856617</v>
      </c>
      <c r="D63" s="46">
        <v>855389</v>
      </c>
      <c r="E63" s="47">
        <f t="shared" si="2"/>
        <v>99.856645385277204</v>
      </c>
      <c r="F63" s="48">
        <f t="shared" si="3"/>
        <v>-1228</v>
      </c>
    </row>
    <row r="64" spans="1:6" ht="55.5" customHeight="1">
      <c r="A64" s="9" t="s">
        <v>54</v>
      </c>
      <c r="B64" s="27" t="s">
        <v>55</v>
      </c>
      <c r="C64" s="46">
        <v>81100</v>
      </c>
      <c r="D64" s="46">
        <v>81100</v>
      </c>
      <c r="E64" s="47">
        <f t="shared" si="2"/>
        <v>100</v>
      </c>
      <c r="F64" s="48">
        <f t="shared" si="3"/>
        <v>0</v>
      </c>
    </row>
    <row r="65" spans="1:6" ht="51.75" customHeight="1">
      <c r="A65" s="9" t="s">
        <v>49</v>
      </c>
      <c r="B65" s="22" t="s">
        <v>72</v>
      </c>
      <c r="C65" s="46">
        <v>27552876</v>
      </c>
      <c r="D65" s="46">
        <v>25176498</v>
      </c>
      <c r="E65" s="47">
        <f t="shared" si="2"/>
        <v>91.375208889264414</v>
      </c>
      <c r="F65" s="48">
        <f t="shared" si="3"/>
        <v>-2376378</v>
      </c>
    </row>
    <row r="66" spans="1:6" ht="168.75" customHeight="1">
      <c r="A66" s="21">
        <v>3080</v>
      </c>
      <c r="B66" s="19" t="s">
        <v>83</v>
      </c>
      <c r="C66" s="46">
        <v>12317943</v>
      </c>
      <c r="D66" s="46">
        <v>11147858</v>
      </c>
      <c r="E66" s="47">
        <f t="shared" si="2"/>
        <v>90.500970819559726</v>
      </c>
      <c r="F66" s="48">
        <f t="shared" si="3"/>
        <v>-1170085</v>
      </c>
    </row>
    <row r="67" spans="1:6" ht="89.25" customHeight="1">
      <c r="A67" s="9" t="s">
        <v>50</v>
      </c>
      <c r="B67" s="22" t="s">
        <v>73</v>
      </c>
      <c r="C67" s="54">
        <v>11061829</v>
      </c>
      <c r="D67" s="54">
        <v>10977736</v>
      </c>
      <c r="E67" s="47">
        <f t="shared" si="2"/>
        <v>99.239791177390273</v>
      </c>
      <c r="F67" s="48">
        <f t="shared" si="3"/>
        <v>-84093</v>
      </c>
    </row>
    <row r="68" spans="1:6" ht="59.25" customHeight="1">
      <c r="A68" s="9" t="s">
        <v>75</v>
      </c>
      <c r="B68" s="22" t="s">
        <v>74</v>
      </c>
      <c r="C68" s="54">
        <v>442900</v>
      </c>
      <c r="D68" s="54">
        <v>434167</v>
      </c>
      <c r="E68" s="47">
        <f t="shared" si="2"/>
        <v>98.028223075186276</v>
      </c>
      <c r="F68" s="48">
        <f t="shared" si="3"/>
        <v>-8733</v>
      </c>
    </row>
    <row r="69" spans="1:6" ht="58.5" customHeight="1">
      <c r="A69" s="9" t="s">
        <v>51</v>
      </c>
      <c r="B69" s="22" t="s">
        <v>76</v>
      </c>
      <c r="C69" s="46">
        <v>50000</v>
      </c>
      <c r="D69" s="46">
        <v>25800</v>
      </c>
      <c r="E69" s="47">
        <f t="shared" si="2"/>
        <v>51.6</v>
      </c>
      <c r="F69" s="48">
        <f t="shared" si="3"/>
        <v>-24200</v>
      </c>
    </row>
    <row r="70" spans="1:6" ht="110.25" customHeight="1">
      <c r="A70" s="9" t="s">
        <v>78</v>
      </c>
      <c r="B70" s="22" t="s">
        <v>77</v>
      </c>
      <c r="C70" s="46">
        <v>100419</v>
      </c>
      <c r="D70" s="46">
        <v>98262</v>
      </c>
      <c r="E70" s="47">
        <f t="shared" si="2"/>
        <v>97.852000119499294</v>
      </c>
      <c r="F70" s="48">
        <f t="shared" si="3"/>
        <v>-2157</v>
      </c>
    </row>
    <row r="71" spans="1:6" ht="111" customHeight="1">
      <c r="A71" s="9" t="s">
        <v>80</v>
      </c>
      <c r="B71" s="22" t="s">
        <v>79</v>
      </c>
      <c r="C71" s="46">
        <v>1061923</v>
      </c>
      <c r="D71" s="46">
        <v>1061922</v>
      </c>
      <c r="E71" s="47">
        <f t="shared" si="2"/>
        <v>99.999905831213752</v>
      </c>
      <c r="F71" s="48">
        <f t="shared" si="3"/>
        <v>-1</v>
      </c>
    </row>
    <row r="72" spans="1:6" ht="49.5" customHeight="1">
      <c r="A72" s="9" t="s">
        <v>82</v>
      </c>
      <c r="B72" s="22" t="s">
        <v>81</v>
      </c>
      <c r="C72" s="46">
        <v>1292460</v>
      </c>
      <c r="D72" s="46">
        <v>1232699</v>
      </c>
      <c r="E72" s="47">
        <f t="shared" si="2"/>
        <v>95.37618185475759</v>
      </c>
      <c r="F72" s="48">
        <f t="shared" si="3"/>
        <v>-59761</v>
      </c>
    </row>
    <row r="73" spans="1:6" ht="36.75" customHeight="1">
      <c r="A73" s="13" t="s">
        <v>52</v>
      </c>
      <c r="B73" s="18" t="s">
        <v>17</v>
      </c>
      <c r="C73" s="51">
        <f>C74+C75+C76</f>
        <v>1688692</v>
      </c>
      <c r="D73" s="51">
        <f>D74+D75+D76</f>
        <v>1631177</v>
      </c>
      <c r="E73" s="63">
        <f t="shared" si="2"/>
        <v>96.594109523820805</v>
      </c>
      <c r="F73" s="64">
        <f t="shared" si="3"/>
        <v>-57515</v>
      </c>
    </row>
    <row r="74" spans="1:6" ht="18.75">
      <c r="A74" s="12" t="s">
        <v>85</v>
      </c>
      <c r="B74" s="19" t="s">
        <v>84</v>
      </c>
      <c r="C74" s="46">
        <v>658680</v>
      </c>
      <c r="D74" s="46">
        <v>635888</v>
      </c>
      <c r="E74" s="47">
        <f t="shared" si="2"/>
        <v>96.539746158984642</v>
      </c>
      <c r="F74" s="48">
        <f t="shared" si="3"/>
        <v>-22792</v>
      </c>
    </row>
    <row r="75" spans="1:6" ht="31.5">
      <c r="A75" s="12" t="s">
        <v>56</v>
      </c>
      <c r="B75" s="19" t="s">
        <v>86</v>
      </c>
      <c r="C75" s="46">
        <v>869012</v>
      </c>
      <c r="D75" s="46">
        <v>835124</v>
      </c>
      <c r="E75" s="47">
        <f t="shared" si="2"/>
        <v>96.100399073890813</v>
      </c>
      <c r="F75" s="48">
        <f t="shared" si="3"/>
        <v>-33888</v>
      </c>
    </row>
    <row r="76" spans="1:6" ht="33.75" customHeight="1">
      <c r="A76" s="12" t="s">
        <v>88</v>
      </c>
      <c r="B76" s="19" t="s">
        <v>87</v>
      </c>
      <c r="C76" s="46">
        <v>161000</v>
      </c>
      <c r="D76" s="46">
        <v>160165</v>
      </c>
      <c r="E76" s="47">
        <f t="shared" si="2"/>
        <v>99.481366459627324</v>
      </c>
      <c r="F76" s="48">
        <f t="shared" si="3"/>
        <v>-835</v>
      </c>
    </row>
    <row r="77" spans="1:6" ht="18.75">
      <c r="A77" s="14" t="s">
        <v>57</v>
      </c>
      <c r="B77" s="18" t="s">
        <v>18</v>
      </c>
      <c r="C77" s="51">
        <f>C78+C80+C79</f>
        <v>220459</v>
      </c>
      <c r="D77" s="51">
        <f>D78+D80+D79</f>
        <v>190126</v>
      </c>
      <c r="E77" s="63">
        <f t="shared" si="2"/>
        <v>86.24097904825841</v>
      </c>
      <c r="F77" s="64">
        <f t="shared" si="3"/>
        <v>-30333</v>
      </c>
    </row>
    <row r="78" spans="1:6" ht="39.75" customHeight="1">
      <c r="A78" s="9" t="s">
        <v>58</v>
      </c>
      <c r="B78" s="10" t="s">
        <v>128</v>
      </c>
      <c r="C78" s="54">
        <v>80100</v>
      </c>
      <c r="D78" s="54">
        <v>70877</v>
      </c>
      <c r="E78" s="47">
        <f t="shared" si="2"/>
        <v>88.4856429463171</v>
      </c>
      <c r="F78" s="48">
        <f t="shared" si="3"/>
        <v>-9223</v>
      </c>
    </row>
    <row r="79" spans="1:6" ht="48" customHeight="1">
      <c r="A79" s="38" t="s">
        <v>89</v>
      </c>
      <c r="B79" s="22" t="s">
        <v>90</v>
      </c>
      <c r="C79" s="54">
        <v>67900</v>
      </c>
      <c r="D79" s="54">
        <v>46791</v>
      </c>
      <c r="E79" s="47">
        <f t="shared" si="2"/>
        <v>68.911634756995582</v>
      </c>
      <c r="F79" s="48">
        <f t="shared" si="3"/>
        <v>-21109</v>
      </c>
    </row>
    <row r="80" spans="1:6" ht="48" customHeight="1">
      <c r="A80" s="9" t="s">
        <v>59</v>
      </c>
      <c r="B80" s="22" t="s">
        <v>91</v>
      </c>
      <c r="C80" s="54">
        <v>72459</v>
      </c>
      <c r="D80" s="54">
        <v>72458</v>
      </c>
      <c r="E80" s="47">
        <f t="shared" si="2"/>
        <v>99.998619909190026</v>
      </c>
      <c r="F80" s="48">
        <f t="shared" si="3"/>
        <v>-1</v>
      </c>
    </row>
    <row r="81" spans="1:28" ht="18.75">
      <c r="A81" s="14" t="s">
        <v>92</v>
      </c>
      <c r="B81" s="18" t="s">
        <v>93</v>
      </c>
      <c r="C81" s="51">
        <f>C82</f>
        <v>142200</v>
      </c>
      <c r="D81" s="51">
        <f>D82</f>
        <v>142195</v>
      </c>
      <c r="E81" s="63">
        <f t="shared" si="2"/>
        <v>99.99648382559775</v>
      </c>
      <c r="F81" s="64">
        <f t="shared" si="3"/>
        <v>-5</v>
      </c>
    </row>
    <row r="82" spans="1:28" ht="33.75" customHeight="1">
      <c r="A82" s="9" t="s">
        <v>95</v>
      </c>
      <c r="B82" s="22" t="s">
        <v>94</v>
      </c>
      <c r="C82" s="46">
        <v>142200</v>
      </c>
      <c r="D82" s="46">
        <v>142195</v>
      </c>
      <c r="E82" s="47">
        <f t="shared" si="2"/>
        <v>99.99648382559775</v>
      </c>
      <c r="F82" s="48">
        <f t="shared" si="3"/>
        <v>-5</v>
      </c>
    </row>
    <row r="83" spans="1:28" ht="29.25" customHeight="1">
      <c r="A83" s="14" t="s">
        <v>60</v>
      </c>
      <c r="B83" s="81" t="s">
        <v>96</v>
      </c>
      <c r="C83" s="71">
        <f>C84+C87</f>
        <v>127500</v>
      </c>
      <c r="D83" s="71">
        <f>D84+D87</f>
        <v>40000</v>
      </c>
      <c r="E83" s="63">
        <f t="shared" si="2"/>
        <v>31.372549019607842</v>
      </c>
      <c r="F83" s="64">
        <f t="shared" si="3"/>
        <v>-87500</v>
      </c>
    </row>
    <row r="84" spans="1:28" ht="32.25" customHeight="1">
      <c r="A84" s="9" t="s">
        <v>98</v>
      </c>
      <c r="B84" s="22" t="s">
        <v>97</v>
      </c>
      <c r="C84" s="55">
        <v>40000</v>
      </c>
      <c r="D84" s="55">
        <v>40000</v>
      </c>
      <c r="E84" s="47">
        <f t="shared" si="2"/>
        <v>100</v>
      </c>
      <c r="F84" s="48">
        <f t="shared" si="3"/>
        <v>0</v>
      </c>
    </row>
    <row r="85" spans="1:28" ht="12" hidden="1" customHeight="1">
      <c r="A85" s="14" t="s">
        <v>20</v>
      </c>
      <c r="B85" s="18" t="s">
        <v>21</v>
      </c>
      <c r="C85" s="51"/>
      <c r="D85" s="51"/>
      <c r="E85" s="47" t="e">
        <f t="shared" si="2"/>
        <v>#DIV/0!</v>
      </c>
      <c r="F85" s="48">
        <f t="shared" si="3"/>
        <v>0</v>
      </c>
    </row>
    <row r="86" spans="1:28" ht="12" hidden="1" customHeight="1">
      <c r="A86" s="9" t="s">
        <v>22</v>
      </c>
      <c r="B86" s="10" t="s">
        <v>23</v>
      </c>
      <c r="C86" s="49"/>
      <c r="D86" s="50"/>
      <c r="E86" s="47" t="e">
        <f t="shared" si="2"/>
        <v>#DIV/0!</v>
      </c>
      <c r="F86" s="48">
        <f t="shared" si="3"/>
        <v>0</v>
      </c>
    </row>
    <row r="87" spans="1:28" s="17" customFormat="1" ht="21.75" customHeight="1">
      <c r="A87" s="9" t="s">
        <v>99</v>
      </c>
      <c r="B87" s="10" t="s">
        <v>25</v>
      </c>
      <c r="C87" s="55">
        <v>87500</v>
      </c>
      <c r="D87" s="55"/>
      <c r="E87" s="47">
        <f t="shared" si="2"/>
        <v>0</v>
      </c>
      <c r="F87" s="48">
        <f t="shared" si="3"/>
        <v>-87500</v>
      </c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</row>
    <row r="88" spans="1:28" ht="21" customHeight="1">
      <c r="A88" s="9" t="s">
        <v>101</v>
      </c>
      <c r="B88" s="81" t="s">
        <v>100</v>
      </c>
      <c r="C88" s="71">
        <f>C89+C90+C91+C92+ C93</f>
        <v>12509143</v>
      </c>
      <c r="D88" s="71">
        <f>D89+D90+D91+D92+ D93</f>
        <v>10608111</v>
      </c>
      <c r="E88" s="63">
        <f t="shared" si="2"/>
        <v>84.802859796230649</v>
      </c>
      <c r="F88" s="64">
        <f t="shared" si="3"/>
        <v>-1901032</v>
      </c>
    </row>
    <row r="89" spans="1:28" ht="60.75" customHeight="1">
      <c r="A89" s="9" t="s">
        <v>149</v>
      </c>
      <c r="B89" s="22" t="s">
        <v>150</v>
      </c>
      <c r="C89" s="52">
        <v>7523700</v>
      </c>
      <c r="D89" s="52">
        <v>7523700</v>
      </c>
      <c r="E89" s="47">
        <f t="shared" si="2"/>
        <v>100</v>
      </c>
      <c r="F89" s="48">
        <f t="shared" si="3"/>
        <v>0</v>
      </c>
    </row>
    <row r="90" spans="1:28" ht="99" customHeight="1">
      <c r="A90" s="39" t="s">
        <v>102</v>
      </c>
      <c r="B90" s="22" t="s">
        <v>151</v>
      </c>
      <c r="C90" s="52">
        <v>632280</v>
      </c>
      <c r="D90" s="52">
        <v>632280</v>
      </c>
      <c r="E90" s="47">
        <f t="shared" si="2"/>
        <v>100</v>
      </c>
      <c r="F90" s="48">
        <f t="shared" si="3"/>
        <v>0</v>
      </c>
    </row>
    <row r="91" spans="1:28" ht="78.75" customHeight="1">
      <c r="A91" s="39">
        <v>9580</v>
      </c>
      <c r="B91" s="22" t="s">
        <v>152</v>
      </c>
      <c r="C91" s="46">
        <v>1813515</v>
      </c>
      <c r="D91" s="46"/>
      <c r="E91" s="47">
        <f t="shared" si="2"/>
        <v>0</v>
      </c>
      <c r="F91" s="48">
        <f t="shared" si="3"/>
        <v>-1813515</v>
      </c>
    </row>
    <row r="92" spans="1:28" ht="33.75" customHeight="1">
      <c r="A92" s="9" t="s">
        <v>104</v>
      </c>
      <c r="B92" s="22" t="s">
        <v>103</v>
      </c>
      <c r="C92" s="46">
        <v>2464648</v>
      </c>
      <c r="D92" s="46">
        <v>2377131</v>
      </c>
      <c r="E92" s="47">
        <f t="shared" si="2"/>
        <v>96.449107539900226</v>
      </c>
      <c r="F92" s="48">
        <f t="shared" si="3"/>
        <v>-87517</v>
      </c>
    </row>
    <row r="93" spans="1:28" ht="65.25" customHeight="1">
      <c r="A93" s="9" t="s">
        <v>106</v>
      </c>
      <c r="B93" s="22" t="s">
        <v>105</v>
      </c>
      <c r="C93" s="46">
        <v>75000</v>
      </c>
      <c r="D93" s="46">
        <v>75000</v>
      </c>
      <c r="E93" s="47">
        <f t="shared" si="2"/>
        <v>100</v>
      </c>
      <c r="F93" s="48">
        <f t="shared" si="3"/>
        <v>0</v>
      </c>
    </row>
    <row r="94" spans="1:28" s="7" customFormat="1" ht="37.5" customHeight="1">
      <c r="A94" s="13" t="s">
        <v>34</v>
      </c>
      <c r="B94" s="82" t="s">
        <v>170</v>
      </c>
      <c r="C94" s="83">
        <f>C48+C50+C59+C73+C77+C81+C83+C88</f>
        <v>148175302</v>
      </c>
      <c r="D94" s="83">
        <f>D48+D50+D59+D73+D77+D81+D83+D88</f>
        <v>136048917</v>
      </c>
      <c r="E94" s="63">
        <f t="shared" si="2"/>
        <v>91.816190123236595</v>
      </c>
      <c r="F94" s="64">
        <f t="shared" si="3"/>
        <v>-12126385</v>
      </c>
    </row>
    <row r="95" spans="1:28" s="7" customFormat="1" ht="25.5" customHeight="1">
      <c r="A95" s="123" t="s">
        <v>0</v>
      </c>
      <c r="B95" s="124"/>
      <c r="C95" s="124"/>
      <c r="D95" s="124"/>
      <c r="E95" s="124"/>
      <c r="F95" s="125"/>
    </row>
    <row r="96" spans="1:28" s="20" customFormat="1" ht="18.75">
      <c r="A96" s="33">
        <v>1000</v>
      </c>
      <c r="B96" s="18" t="s">
        <v>6</v>
      </c>
      <c r="C96" s="80">
        <f>C97+C99</f>
        <v>3749702</v>
      </c>
      <c r="D96" s="80">
        <f>D97+D99</f>
        <v>4180092</v>
      </c>
      <c r="E96" s="63">
        <f t="shared" si="2"/>
        <v>111.47797878338066</v>
      </c>
      <c r="F96" s="64">
        <f t="shared" si="3"/>
        <v>430390</v>
      </c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</row>
    <row r="97" spans="1:18" ht="87" customHeight="1">
      <c r="A97" s="40">
        <v>1020</v>
      </c>
      <c r="B97" s="31" t="s">
        <v>43</v>
      </c>
      <c r="C97" s="52">
        <v>1899702</v>
      </c>
      <c r="D97" s="52">
        <v>2333092</v>
      </c>
      <c r="E97" s="47">
        <f t="shared" si="2"/>
        <v>122.81357812962244</v>
      </c>
      <c r="F97" s="48">
        <f t="shared" si="3"/>
        <v>433390</v>
      </c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</row>
    <row r="98" spans="1:18" ht="18.75" hidden="1">
      <c r="A98" s="40">
        <v>70807</v>
      </c>
      <c r="B98" s="10" t="s">
        <v>8</v>
      </c>
      <c r="C98" s="49"/>
      <c r="D98" s="50"/>
      <c r="E98" s="47" t="e">
        <f t="shared" si="2"/>
        <v>#DIV/0!</v>
      </c>
      <c r="F98" s="48">
        <f t="shared" si="3"/>
        <v>0</v>
      </c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</row>
    <row r="99" spans="1:18" ht="34.5" customHeight="1">
      <c r="A99" s="40">
        <v>1162</v>
      </c>
      <c r="B99" s="27" t="s">
        <v>129</v>
      </c>
      <c r="C99" s="49">
        <v>1850000</v>
      </c>
      <c r="D99" s="50">
        <v>1847000</v>
      </c>
      <c r="E99" s="47">
        <f t="shared" si="2"/>
        <v>99.837837837837839</v>
      </c>
      <c r="F99" s="48">
        <f t="shared" si="3"/>
        <v>-3000</v>
      </c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</row>
    <row r="100" spans="1:18" s="20" customFormat="1" ht="18.75">
      <c r="A100" s="33">
        <v>3000</v>
      </c>
      <c r="B100" s="18" t="s">
        <v>26</v>
      </c>
      <c r="C100" s="71">
        <f>SUM(C103:C103)</f>
        <v>135707</v>
      </c>
      <c r="D100" s="71">
        <f>SUM(D103:D103)</f>
        <v>270930</v>
      </c>
      <c r="E100" s="63">
        <f t="shared" si="2"/>
        <v>199.64334927453999</v>
      </c>
      <c r="F100" s="64">
        <f t="shared" si="3"/>
        <v>135223</v>
      </c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</row>
    <row r="101" spans="1:18" ht="12" hidden="1" customHeight="1">
      <c r="A101" s="36"/>
      <c r="B101" s="32"/>
      <c r="C101" s="72"/>
      <c r="D101" s="72"/>
      <c r="E101" s="47" t="e">
        <f t="shared" si="2"/>
        <v>#DIV/0!</v>
      </c>
      <c r="F101" s="48">
        <f t="shared" si="3"/>
        <v>0</v>
      </c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</row>
    <row r="102" spans="1:18" ht="12" hidden="1" customHeight="1">
      <c r="A102" s="9" t="s">
        <v>15</v>
      </c>
      <c r="B102" s="10" t="s">
        <v>16</v>
      </c>
      <c r="C102" s="49"/>
      <c r="D102" s="49"/>
      <c r="E102" s="47" t="e">
        <f t="shared" si="2"/>
        <v>#DIV/0!</v>
      </c>
      <c r="F102" s="48">
        <f t="shared" si="3"/>
        <v>0</v>
      </c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</row>
    <row r="103" spans="1:18" ht="75.75" customHeight="1">
      <c r="A103" s="9" t="s">
        <v>50</v>
      </c>
      <c r="B103" s="22" t="s">
        <v>73</v>
      </c>
      <c r="C103" s="49">
        <v>135707</v>
      </c>
      <c r="D103" s="49">
        <v>270930</v>
      </c>
      <c r="E103" s="47">
        <f t="shared" si="2"/>
        <v>199.64334927453999</v>
      </c>
      <c r="F103" s="48">
        <f t="shared" si="3"/>
        <v>135223</v>
      </c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</row>
    <row r="104" spans="1:18" s="20" customFormat="1" ht="26.25" customHeight="1">
      <c r="A104" s="33">
        <v>4000</v>
      </c>
      <c r="B104" s="84" t="s">
        <v>27</v>
      </c>
      <c r="C104" s="51">
        <f>SUM(C105:C106)</f>
        <v>8000</v>
      </c>
      <c r="D104" s="51">
        <f>SUM(D105:D106)</f>
        <v>286731</v>
      </c>
      <c r="E104" s="47">
        <f t="shared" si="2"/>
        <v>3584.1374999999998</v>
      </c>
      <c r="F104" s="48">
        <f t="shared" si="3"/>
        <v>278731</v>
      </c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</row>
    <row r="105" spans="1:18" ht="32.25" customHeight="1">
      <c r="A105" s="40">
        <v>4030</v>
      </c>
      <c r="B105" s="19" t="s">
        <v>84</v>
      </c>
      <c r="C105" s="58">
        <v>0</v>
      </c>
      <c r="D105" s="59">
        <v>285531</v>
      </c>
      <c r="E105" s="47"/>
      <c r="F105" s="48">
        <f t="shared" si="3"/>
        <v>285531</v>
      </c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</row>
    <row r="106" spans="1:18" ht="57.75" customHeight="1">
      <c r="A106" s="40">
        <v>4060</v>
      </c>
      <c r="B106" s="19" t="s">
        <v>86</v>
      </c>
      <c r="C106" s="52">
        <v>8000</v>
      </c>
      <c r="D106" s="52">
        <v>1200</v>
      </c>
      <c r="E106" s="47">
        <f t="shared" si="2"/>
        <v>15</v>
      </c>
      <c r="F106" s="48">
        <f t="shared" si="3"/>
        <v>-6800</v>
      </c>
    </row>
    <row r="107" spans="1:18" ht="12" hidden="1" customHeight="1">
      <c r="A107" s="40">
        <v>150110</v>
      </c>
      <c r="B107" s="10" t="s">
        <v>32</v>
      </c>
      <c r="C107" s="49"/>
      <c r="D107" s="49"/>
      <c r="E107" s="47" t="e">
        <f>D108/C108*100</f>
        <v>#DIV/0!</v>
      </c>
      <c r="F107" s="48">
        <f t="shared" si="3"/>
        <v>0</v>
      </c>
    </row>
    <row r="108" spans="1:18" ht="12" hidden="1" customHeight="1">
      <c r="A108" s="14">
        <v>250000</v>
      </c>
      <c r="B108" s="18" t="s">
        <v>24</v>
      </c>
      <c r="C108" s="71">
        <f>C109</f>
        <v>0</v>
      </c>
      <c r="D108" s="71">
        <f>D109</f>
        <v>0</v>
      </c>
      <c r="E108" s="47" t="e">
        <f>D109/C109*100</f>
        <v>#DIV/0!</v>
      </c>
      <c r="F108" s="48">
        <f t="shared" si="3"/>
        <v>0</v>
      </c>
    </row>
    <row r="109" spans="1:18" ht="12" hidden="1" customHeight="1">
      <c r="A109" s="9" t="s">
        <v>19</v>
      </c>
      <c r="B109" s="10" t="s">
        <v>30</v>
      </c>
      <c r="C109" s="49"/>
      <c r="D109" s="49"/>
      <c r="E109" s="47">
        <f>D112/C112*100</f>
        <v>19.182823869462304</v>
      </c>
      <c r="F109" s="48">
        <f t="shared" ref="F109:F120" si="4">D109-C109</f>
        <v>0</v>
      </c>
    </row>
    <row r="110" spans="1:18" ht="31.5" customHeight="1">
      <c r="A110" s="14" t="s">
        <v>155</v>
      </c>
      <c r="B110" s="18" t="s">
        <v>156</v>
      </c>
      <c r="C110" s="49">
        <v>772148</v>
      </c>
      <c r="D110" s="49">
        <v>772148</v>
      </c>
      <c r="E110" s="47">
        <f>D110/C110*100</f>
        <v>100</v>
      </c>
      <c r="F110" s="48">
        <f t="shared" si="4"/>
        <v>0</v>
      </c>
    </row>
    <row r="111" spans="1:18" ht="86.25" customHeight="1">
      <c r="A111" s="9" t="s">
        <v>153</v>
      </c>
      <c r="B111" s="22" t="s">
        <v>154</v>
      </c>
      <c r="C111" s="49">
        <v>772148</v>
      </c>
      <c r="D111" s="49">
        <v>772148</v>
      </c>
      <c r="E111" s="47">
        <f>D111/C111*100</f>
        <v>100</v>
      </c>
      <c r="F111" s="48">
        <f t="shared" si="4"/>
        <v>0</v>
      </c>
    </row>
    <row r="112" spans="1:18" s="16" customFormat="1" ht="31.5" customHeight="1">
      <c r="A112" s="14" t="s">
        <v>92</v>
      </c>
      <c r="B112" s="18" t="s">
        <v>93</v>
      </c>
      <c r="C112" s="85">
        <f>C113+C114+C115</f>
        <v>3215439</v>
      </c>
      <c r="D112" s="85">
        <f>D113+D114+D115</f>
        <v>616812</v>
      </c>
      <c r="E112" s="86">
        <f t="shared" ref="E112:E120" si="5">D112/C112*100</f>
        <v>19.182823869462304</v>
      </c>
      <c r="F112" s="87">
        <f t="shared" si="4"/>
        <v>-2598627</v>
      </c>
    </row>
    <row r="113" spans="1:6" s="16" customFormat="1" ht="55.5" customHeight="1">
      <c r="A113" s="9" t="s">
        <v>134</v>
      </c>
      <c r="B113" s="25" t="s">
        <v>135</v>
      </c>
      <c r="C113" s="52">
        <v>1196714</v>
      </c>
      <c r="D113" s="52">
        <v>598189</v>
      </c>
      <c r="E113" s="56">
        <f t="shared" si="5"/>
        <v>49.985961558066506</v>
      </c>
      <c r="F113" s="57">
        <f t="shared" si="4"/>
        <v>-598525</v>
      </c>
    </row>
    <row r="114" spans="1:6" s="16" customFormat="1" ht="40.5" customHeight="1">
      <c r="A114" s="9" t="s">
        <v>157</v>
      </c>
      <c r="B114" s="22" t="s">
        <v>158</v>
      </c>
      <c r="C114" s="52">
        <v>2002725</v>
      </c>
      <c r="D114" s="52">
        <v>2725</v>
      </c>
      <c r="E114" s="56">
        <f t="shared" si="5"/>
        <v>0.13606461196619604</v>
      </c>
      <c r="F114" s="57">
        <f t="shared" si="4"/>
        <v>-2000000</v>
      </c>
    </row>
    <row r="115" spans="1:6" s="16" customFormat="1" ht="45.75" customHeight="1">
      <c r="A115" s="9" t="s">
        <v>95</v>
      </c>
      <c r="B115" s="22" t="s">
        <v>94</v>
      </c>
      <c r="C115" s="52">
        <v>16000</v>
      </c>
      <c r="D115" s="52">
        <v>15898</v>
      </c>
      <c r="E115" s="56">
        <f t="shared" si="5"/>
        <v>99.362499999999997</v>
      </c>
      <c r="F115" s="57">
        <f t="shared" si="4"/>
        <v>-102</v>
      </c>
    </row>
    <row r="116" spans="1:6" ht="33.75" customHeight="1">
      <c r="A116" s="14" t="s">
        <v>101</v>
      </c>
      <c r="B116" s="18" t="s">
        <v>100</v>
      </c>
      <c r="C116" s="71">
        <f>C117+C118</f>
        <v>5853577</v>
      </c>
      <c r="D116" s="71">
        <f>D117+D118</f>
        <v>4929149</v>
      </c>
      <c r="E116" s="63">
        <f t="shared" si="5"/>
        <v>84.207468356527983</v>
      </c>
      <c r="F116" s="64">
        <f t="shared" si="4"/>
        <v>-924428</v>
      </c>
    </row>
    <row r="117" spans="1:6" ht="45.75" customHeight="1">
      <c r="A117" s="9" t="s">
        <v>107</v>
      </c>
      <c r="B117" s="25" t="s">
        <v>108</v>
      </c>
      <c r="C117" s="52">
        <v>4300000</v>
      </c>
      <c r="D117" s="52">
        <v>3500000</v>
      </c>
      <c r="E117" s="56">
        <f t="shared" si="5"/>
        <v>81.395348837209298</v>
      </c>
      <c r="F117" s="57">
        <f t="shared" si="4"/>
        <v>-800000</v>
      </c>
    </row>
    <row r="118" spans="1:6" ht="32.25" customHeight="1">
      <c r="A118" s="9" t="s">
        <v>104</v>
      </c>
      <c r="B118" s="25" t="s">
        <v>109</v>
      </c>
      <c r="C118" s="52">
        <v>1553577</v>
      </c>
      <c r="D118" s="52">
        <v>1429149</v>
      </c>
      <c r="E118" s="56">
        <f t="shared" si="5"/>
        <v>91.990870101707216</v>
      </c>
      <c r="F118" s="57">
        <f t="shared" si="4"/>
        <v>-124428</v>
      </c>
    </row>
    <row r="119" spans="1:6" ht="27.75" customHeight="1" thickBot="1">
      <c r="A119" s="90" t="s">
        <v>34</v>
      </c>
      <c r="B119" s="91" t="s">
        <v>169</v>
      </c>
      <c r="C119" s="92">
        <f>+C96+C100+C104+C110+C112+C116</f>
        <v>13734573</v>
      </c>
      <c r="D119" s="92">
        <f>+D96+D100+D104+D110+D112+D116</f>
        <v>11055862</v>
      </c>
      <c r="E119" s="93">
        <f t="shared" si="5"/>
        <v>80.496583330257153</v>
      </c>
      <c r="F119" s="94">
        <f t="shared" si="4"/>
        <v>-2678711</v>
      </c>
    </row>
    <row r="120" spans="1:6" s="7" customFormat="1" ht="32.25" customHeight="1" thickBot="1">
      <c r="A120" s="95"/>
      <c r="B120" s="96" t="s">
        <v>168</v>
      </c>
      <c r="C120" s="100">
        <f>C94+C119</f>
        <v>161909875</v>
      </c>
      <c r="D120" s="101">
        <f>D94+D119</f>
        <v>147104779</v>
      </c>
      <c r="E120" s="97">
        <f t="shared" si="5"/>
        <v>90.855964776700617</v>
      </c>
      <c r="F120" s="98">
        <f t="shared" si="4"/>
        <v>-14805096</v>
      </c>
    </row>
    <row r="121" spans="1:6" ht="31.5">
      <c r="A121" s="104"/>
      <c r="B121" s="105" t="s">
        <v>136</v>
      </c>
      <c r="C121" s="106">
        <v>-4373881</v>
      </c>
      <c r="D121" s="106">
        <v>1580133</v>
      </c>
      <c r="E121" s="107"/>
      <c r="F121" s="108"/>
    </row>
    <row r="122" spans="1:6" ht="30" customHeight="1">
      <c r="A122" s="33">
        <v>200000</v>
      </c>
      <c r="B122" s="18" t="s">
        <v>137</v>
      </c>
      <c r="C122" s="80">
        <v>4373881</v>
      </c>
      <c r="D122" s="80">
        <v>1580133</v>
      </c>
      <c r="E122" s="73"/>
      <c r="F122" s="109"/>
    </row>
    <row r="123" spans="1:6" ht="31.5">
      <c r="A123" s="33">
        <v>208000</v>
      </c>
      <c r="B123" s="82" t="s">
        <v>138</v>
      </c>
      <c r="C123" s="80">
        <v>4373881</v>
      </c>
      <c r="D123" s="80">
        <v>-1580133</v>
      </c>
      <c r="E123" s="73"/>
      <c r="F123" s="109"/>
    </row>
    <row r="124" spans="1:6" ht="18.75">
      <c r="A124" s="33">
        <v>208100</v>
      </c>
      <c r="B124" s="82" t="s">
        <v>139</v>
      </c>
      <c r="C124" s="80">
        <v>10020320</v>
      </c>
      <c r="D124" s="80">
        <v>10020320</v>
      </c>
      <c r="E124" s="73"/>
      <c r="F124" s="109"/>
    </row>
    <row r="125" spans="1:6" ht="18.75">
      <c r="A125" s="33">
        <v>208200</v>
      </c>
      <c r="B125" s="89" t="s">
        <v>140</v>
      </c>
      <c r="C125" s="80">
        <v>190174</v>
      </c>
      <c r="D125" s="80">
        <v>7039404</v>
      </c>
      <c r="E125" s="73"/>
      <c r="F125" s="109"/>
    </row>
    <row r="126" spans="1:6" ht="18.75">
      <c r="A126" s="33">
        <v>208300</v>
      </c>
      <c r="B126" s="110" t="s">
        <v>141</v>
      </c>
      <c r="C126" s="80">
        <v>0</v>
      </c>
      <c r="D126" s="80">
        <v>0</v>
      </c>
      <c r="E126" s="73"/>
      <c r="F126" s="109"/>
    </row>
    <row r="127" spans="1:6" ht="31.5">
      <c r="A127" s="33">
        <v>208400</v>
      </c>
      <c r="B127" s="82" t="s">
        <v>142</v>
      </c>
      <c r="C127" s="80">
        <v>-5456265</v>
      </c>
      <c r="D127" s="80">
        <v>-4561049</v>
      </c>
      <c r="E127" s="73"/>
      <c r="F127" s="109"/>
    </row>
    <row r="128" spans="1:6" ht="31.5">
      <c r="A128" s="33"/>
      <c r="B128" s="82" t="s">
        <v>143</v>
      </c>
      <c r="C128" s="88">
        <v>-5456265</v>
      </c>
      <c r="D128" s="88">
        <v>-4614533</v>
      </c>
      <c r="E128" s="73"/>
      <c r="F128" s="109"/>
    </row>
    <row r="129" spans="1:6" ht="30.75" customHeight="1">
      <c r="A129" s="33">
        <v>200000</v>
      </c>
      <c r="B129" s="18" t="s">
        <v>144</v>
      </c>
      <c r="C129" s="88">
        <v>5456265</v>
      </c>
      <c r="D129" s="88">
        <v>4614533</v>
      </c>
      <c r="E129" s="73"/>
      <c r="F129" s="109"/>
    </row>
    <row r="130" spans="1:6" ht="31.5">
      <c r="A130" s="33">
        <v>205000</v>
      </c>
      <c r="B130" s="82" t="s">
        <v>145</v>
      </c>
      <c r="C130" s="88">
        <v>0</v>
      </c>
      <c r="D130" s="88">
        <v>53484</v>
      </c>
      <c r="E130" s="73"/>
      <c r="F130" s="109"/>
    </row>
    <row r="131" spans="1:6" ht="18.75">
      <c r="A131" s="33">
        <v>205100</v>
      </c>
      <c r="B131" s="82" t="s">
        <v>139</v>
      </c>
      <c r="C131" s="88">
        <v>240913</v>
      </c>
      <c r="D131" s="88">
        <v>240913</v>
      </c>
      <c r="E131" s="73"/>
      <c r="F131" s="109"/>
    </row>
    <row r="132" spans="1:6" ht="18.75">
      <c r="A132" s="33">
        <v>205200</v>
      </c>
      <c r="B132" s="89" t="s">
        <v>140</v>
      </c>
      <c r="C132" s="88">
        <v>240913</v>
      </c>
      <c r="D132" s="88">
        <v>187429</v>
      </c>
      <c r="E132" s="73"/>
      <c r="F132" s="109"/>
    </row>
    <row r="133" spans="1:6" ht="37.5" customHeight="1">
      <c r="A133" s="33">
        <v>208000</v>
      </c>
      <c r="B133" s="111" t="s">
        <v>146</v>
      </c>
      <c r="C133" s="88">
        <v>5456265</v>
      </c>
      <c r="D133" s="88">
        <v>4561049</v>
      </c>
      <c r="E133" s="73"/>
      <c r="F133" s="109"/>
    </row>
    <row r="134" spans="1:6" ht="32.25" thickBot="1">
      <c r="A134" s="112">
        <v>208400</v>
      </c>
      <c r="B134" s="113" t="s">
        <v>142</v>
      </c>
      <c r="C134" s="114">
        <v>5456265</v>
      </c>
      <c r="D134" s="114">
        <v>4614533</v>
      </c>
      <c r="E134" s="115"/>
      <c r="F134" s="116"/>
    </row>
    <row r="135" spans="1:6">
      <c r="A135" s="7"/>
      <c r="B135" s="7"/>
      <c r="C135" s="5"/>
      <c r="D135" s="5"/>
      <c r="E135" s="5"/>
      <c r="F135" s="7"/>
    </row>
    <row r="136" spans="1:6" ht="41.25" customHeight="1">
      <c r="A136" s="117" t="s">
        <v>174</v>
      </c>
      <c r="B136" s="118"/>
      <c r="C136" s="99"/>
      <c r="D136" s="99"/>
      <c r="E136" s="102" t="s">
        <v>175</v>
      </c>
      <c r="F136" s="7"/>
    </row>
    <row r="137" spans="1:6">
      <c r="A137" s="7"/>
      <c r="B137" s="7"/>
      <c r="C137" s="5"/>
      <c r="D137" s="5"/>
      <c r="E137" s="5"/>
      <c r="F137" s="7"/>
    </row>
    <row r="138" spans="1:6">
      <c r="A138" s="7"/>
      <c r="B138" s="7"/>
      <c r="C138" s="5"/>
      <c r="D138" s="5"/>
      <c r="E138" s="5"/>
      <c r="F138" s="7"/>
    </row>
    <row r="139" spans="1:6">
      <c r="A139" s="7" t="s">
        <v>171</v>
      </c>
      <c r="B139" s="7"/>
      <c r="C139" s="5"/>
      <c r="D139" s="5"/>
      <c r="E139" s="5"/>
      <c r="F139" s="7"/>
    </row>
    <row r="140" spans="1:6">
      <c r="A140" s="7" t="s">
        <v>172</v>
      </c>
      <c r="B140" s="7"/>
      <c r="C140" s="5"/>
      <c r="D140" s="5"/>
      <c r="E140" s="5"/>
      <c r="F140" s="7"/>
    </row>
    <row r="141" spans="1:6">
      <c r="A141" s="7"/>
      <c r="B141" s="7"/>
      <c r="C141" s="5"/>
      <c r="D141" s="5"/>
      <c r="E141" s="5"/>
      <c r="F141" s="7"/>
    </row>
    <row r="142" spans="1:6">
      <c r="A142" s="7"/>
      <c r="B142" s="7"/>
      <c r="C142" s="5"/>
      <c r="D142" s="5"/>
      <c r="E142" s="5"/>
      <c r="F142" s="7"/>
    </row>
    <row r="143" spans="1:6">
      <c r="A143" s="7"/>
      <c r="B143" s="7"/>
      <c r="C143" s="5"/>
      <c r="D143" s="5"/>
      <c r="E143" s="5"/>
      <c r="F143" s="7"/>
    </row>
    <row r="144" spans="1:6">
      <c r="A144" s="7"/>
      <c r="B144" s="7"/>
      <c r="C144" s="5"/>
      <c r="D144" s="5"/>
      <c r="E144" s="5"/>
      <c r="F144" s="7"/>
    </row>
    <row r="145" spans="1:6">
      <c r="A145" s="7"/>
      <c r="B145" s="7"/>
      <c r="C145" s="5"/>
      <c r="D145" s="5"/>
      <c r="E145" s="5"/>
      <c r="F145" s="7"/>
    </row>
    <row r="146" spans="1:6">
      <c r="A146" s="7"/>
      <c r="B146" s="7"/>
      <c r="C146" s="5"/>
      <c r="D146" s="5"/>
      <c r="E146" s="5"/>
      <c r="F146" s="7"/>
    </row>
    <row r="147" spans="1:6">
      <c r="A147" s="7"/>
      <c r="B147" s="7"/>
      <c r="C147" s="5"/>
      <c r="D147" s="5"/>
      <c r="E147" s="5"/>
      <c r="F147" s="7"/>
    </row>
    <row r="148" spans="1:6">
      <c r="A148" s="7"/>
      <c r="B148" s="7"/>
      <c r="C148" s="5"/>
      <c r="D148" s="5"/>
      <c r="E148" s="5"/>
      <c r="F148" s="7"/>
    </row>
    <row r="149" spans="1:6">
      <c r="A149" s="7"/>
      <c r="B149" s="7"/>
      <c r="C149" s="5"/>
      <c r="D149" s="5"/>
      <c r="E149" s="5"/>
      <c r="F149" s="7"/>
    </row>
    <row r="150" spans="1:6">
      <c r="A150" s="7"/>
      <c r="B150" s="7"/>
      <c r="C150" s="5"/>
      <c r="D150" s="5"/>
      <c r="E150" s="5"/>
      <c r="F150" s="7"/>
    </row>
    <row r="151" spans="1:6">
      <c r="A151" s="7"/>
      <c r="B151" s="7"/>
      <c r="C151" s="5"/>
      <c r="D151" s="5"/>
      <c r="E151" s="5"/>
      <c r="F151" s="7"/>
    </row>
    <row r="152" spans="1:6">
      <c r="A152" s="7"/>
      <c r="B152" s="7"/>
      <c r="C152" s="5"/>
      <c r="D152" s="5"/>
      <c r="E152" s="5"/>
      <c r="F152" s="7"/>
    </row>
    <row r="153" spans="1:6">
      <c r="A153" s="7"/>
      <c r="B153" s="7"/>
      <c r="C153" s="5"/>
      <c r="D153" s="5"/>
      <c r="E153" s="5"/>
      <c r="F153" s="7"/>
    </row>
    <row r="154" spans="1:6">
      <c r="A154" s="7"/>
      <c r="B154" s="7"/>
      <c r="C154" s="5"/>
      <c r="D154" s="5"/>
      <c r="E154" s="5"/>
      <c r="F154" s="7"/>
    </row>
    <row r="155" spans="1:6">
      <c r="A155" s="7"/>
      <c r="B155" s="7"/>
      <c r="C155" s="5"/>
      <c r="D155" s="5"/>
      <c r="E155" s="5"/>
      <c r="F155" s="7"/>
    </row>
    <row r="156" spans="1:6">
      <c r="A156" s="7"/>
      <c r="B156" s="7"/>
      <c r="C156" s="5"/>
      <c r="D156" s="5"/>
      <c r="E156" s="5"/>
      <c r="F156" s="7"/>
    </row>
    <row r="157" spans="1:6">
      <c r="A157" s="7"/>
      <c r="B157" s="7"/>
      <c r="C157" s="5"/>
      <c r="D157" s="5"/>
      <c r="E157" s="5"/>
      <c r="F157" s="7"/>
    </row>
    <row r="158" spans="1:6">
      <c r="A158" s="7"/>
      <c r="B158" s="7"/>
      <c r="C158" s="5"/>
      <c r="D158" s="5"/>
      <c r="E158" s="5"/>
      <c r="F158" s="7"/>
    </row>
    <row r="159" spans="1:6">
      <c r="A159" s="7"/>
      <c r="B159" s="7"/>
      <c r="C159" s="5"/>
      <c r="D159" s="5"/>
      <c r="E159" s="5"/>
      <c r="F159" s="7"/>
    </row>
    <row r="160" spans="1:6">
      <c r="A160" s="7"/>
      <c r="B160" s="7"/>
      <c r="C160" s="5"/>
      <c r="D160" s="5"/>
      <c r="E160" s="5"/>
      <c r="F160" s="7"/>
    </row>
    <row r="161" spans="1:6">
      <c r="A161" s="7"/>
      <c r="B161" s="7"/>
      <c r="C161" s="5"/>
      <c r="D161" s="5"/>
      <c r="E161" s="5"/>
      <c r="F161" s="7"/>
    </row>
    <row r="162" spans="1:6">
      <c r="A162" s="7"/>
      <c r="B162" s="7"/>
      <c r="C162" s="5"/>
      <c r="D162" s="5"/>
      <c r="E162" s="5"/>
      <c r="F162" s="7"/>
    </row>
    <row r="163" spans="1:6">
      <c r="A163" s="7"/>
      <c r="B163" s="7"/>
      <c r="C163" s="5"/>
      <c r="D163" s="5"/>
      <c r="E163" s="5"/>
      <c r="F163" s="7"/>
    </row>
    <row r="164" spans="1:6">
      <c r="A164" s="7"/>
      <c r="B164" s="7"/>
      <c r="C164" s="5"/>
      <c r="D164" s="5"/>
      <c r="E164" s="5"/>
      <c r="F164" s="7"/>
    </row>
    <row r="165" spans="1:6">
      <c r="A165" s="7"/>
      <c r="B165" s="7"/>
      <c r="C165" s="5"/>
      <c r="D165" s="5"/>
      <c r="E165" s="5"/>
      <c r="F165" s="7"/>
    </row>
    <row r="166" spans="1:6">
      <c r="A166" s="7"/>
      <c r="B166" s="7"/>
      <c r="C166" s="5"/>
      <c r="D166" s="5"/>
      <c r="E166" s="5"/>
      <c r="F166" s="7"/>
    </row>
    <row r="167" spans="1:6">
      <c r="A167" s="7"/>
      <c r="B167" s="7"/>
      <c r="C167" s="5"/>
      <c r="D167" s="5"/>
      <c r="E167" s="5"/>
      <c r="F167" s="7"/>
    </row>
    <row r="168" spans="1:6">
      <c r="A168" s="7"/>
      <c r="B168" s="7"/>
      <c r="C168" s="5"/>
      <c r="D168" s="5"/>
      <c r="E168" s="5"/>
      <c r="F168" s="7"/>
    </row>
    <row r="169" spans="1:6">
      <c r="A169" s="7"/>
      <c r="B169" s="7"/>
      <c r="C169" s="5"/>
      <c r="D169" s="5"/>
      <c r="E169" s="5"/>
      <c r="F169" s="7"/>
    </row>
    <row r="170" spans="1:6">
      <c r="A170" s="7"/>
      <c r="B170" s="7"/>
      <c r="C170" s="5"/>
      <c r="D170" s="5"/>
      <c r="E170" s="5"/>
      <c r="F170" s="7"/>
    </row>
    <row r="171" spans="1:6">
      <c r="A171" s="7"/>
      <c r="B171" s="7"/>
      <c r="C171" s="5"/>
      <c r="D171" s="5"/>
      <c r="E171" s="5"/>
      <c r="F171" s="7"/>
    </row>
    <row r="172" spans="1:6">
      <c r="A172" s="7"/>
      <c r="B172" s="7"/>
      <c r="C172" s="5"/>
      <c r="D172" s="5"/>
      <c r="E172" s="5"/>
      <c r="F172" s="7"/>
    </row>
    <row r="173" spans="1:6">
      <c r="A173" s="7"/>
      <c r="B173" s="7"/>
      <c r="C173" s="5"/>
      <c r="D173" s="5"/>
      <c r="E173" s="5"/>
      <c r="F173" s="7"/>
    </row>
    <row r="174" spans="1:6">
      <c r="A174" s="7"/>
      <c r="B174" s="7"/>
      <c r="C174" s="5"/>
      <c r="D174" s="5"/>
      <c r="E174" s="5"/>
      <c r="F174" s="7"/>
    </row>
    <row r="175" spans="1:6">
      <c r="A175" s="7"/>
      <c r="B175" s="7"/>
      <c r="C175" s="5"/>
      <c r="D175" s="5"/>
      <c r="E175" s="5"/>
      <c r="F175" s="7"/>
    </row>
    <row r="176" spans="1:6">
      <c r="A176" s="7"/>
      <c r="B176" s="7"/>
      <c r="C176" s="5"/>
      <c r="D176" s="5"/>
      <c r="E176" s="5"/>
      <c r="F176" s="7"/>
    </row>
    <row r="177" spans="1:6">
      <c r="A177" s="7"/>
      <c r="B177" s="7"/>
      <c r="C177" s="5"/>
      <c r="D177" s="5"/>
      <c r="E177" s="5"/>
      <c r="F177" s="7"/>
    </row>
    <row r="178" spans="1:6">
      <c r="A178" s="7"/>
      <c r="B178" s="7"/>
      <c r="C178" s="5"/>
      <c r="D178" s="5"/>
      <c r="E178" s="5"/>
      <c r="F178" s="7"/>
    </row>
    <row r="179" spans="1:6">
      <c r="A179" s="7"/>
      <c r="B179" s="7"/>
      <c r="C179" s="5"/>
      <c r="D179" s="5"/>
      <c r="E179" s="5"/>
      <c r="F179" s="7"/>
    </row>
    <row r="180" spans="1:6">
      <c r="A180" s="7"/>
      <c r="B180" s="7"/>
      <c r="C180" s="5"/>
      <c r="D180" s="5"/>
      <c r="E180" s="5"/>
      <c r="F180" s="7"/>
    </row>
    <row r="181" spans="1:6">
      <c r="A181" s="7"/>
      <c r="B181" s="7"/>
      <c r="C181" s="5"/>
      <c r="D181" s="5"/>
      <c r="E181" s="5"/>
      <c r="F181" s="7"/>
    </row>
    <row r="182" spans="1:6">
      <c r="A182" s="7"/>
      <c r="B182" s="7"/>
      <c r="C182" s="5"/>
      <c r="D182" s="5"/>
      <c r="E182" s="5"/>
      <c r="F182" s="7"/>
    </row>
    <row r="183" spans="1:6">
      <c r="A183" s="7"/>
      <c r="B183" s="7"/>
      <c r="C183" s="5"/>
      <c r="D183" s="5"/>
      <c r="E183" s="5"/>
      <c r="F183" s="7"/>
    </row>
    <row r="184" spans="1:6">
      <c r="A184" s="7"/>
      <c r="B184" s="7"/>
      <c r="C184" s="5"/>
      <c r="D184" s="5"/>
      <c r="E184" s="5"/>
      <c r="F184" s="7"/>
    </row>
    <row r="185" spans="1:6">
      <c r="A185" s="7"/>
      <c r="B185" s="7"/>
      <c r="C185" s="5"/>
      <c r="D185" s="5"/>
      <c r="E185" s="5"/>
      <c r="F185" s="7"/>
    </row>
    <row r="186" spans="1:6">
      <c r="A186" s="7"/>
      <c r="B186" s="7"/>
      <c r="C186" s="5"/>
      <c r="D186" s="5"/>
      <c r="E186" s="5"/>
      <c r="F186" s="7"/>
    </row>
    <row r="187" spans="1:6">
      <c r="A187" s="7"/>
      <c r="B187" s="7"/>
      <c r="C187" s="5"/>
      <c r="D187" s="5"/>
      <c r="E187" s="5"/>
      <c r="F187" s="7"/>
    </row>
    <row r="188" spans="1:6">
      <c r="A188" s="7"/>
      <c r="B188" s="7"/>
      <c r="C188" s="5"/>
      <c r="D188" s="5"/>
      <c r="E188" s="5"/>
      <c r="F188" s="7"/>
    </row>
    <row r="189" spans="1:6">
      <c r="A189" s="7"/>
      <c r="B189" s="7"/>
      <c r="C189" s="5"/>
      <c r="D189" s="5"/>
      <c r="E189" s="5"/>
      <c r="F189" s="7"/>
    </row>
    <row r="190" spans="1:6">
      <c r="A190" s="7"/>
      <c r="B190" s="7"/>
      <c r="C190" s="5"/>
      <c r="D190" s="5"/>
      <c r="E190" s="5"/>
      <c r="F190" s="7"/>
    </row>
    <row r="191" spans="1:6">
      <c r="A191" s="7"/>
      <c r="B191" s="7"/>
      <c r="C191" s="5"/>
      <c r="D191" s="5"/>
      <c r="E191" s="5"/>
      <c r="F191" s="7"/>
    </row>
    <row r="192" spans="1:6">
      <c r="A192" s="7"/>
      <c r="B192" s="7"/>
      <c r="C192" s="5"/>
      <c r="D192" s="5"/>
      <c r="E192" s="5"/>
      <c r="F192" s="7"/>
    </row>
    <row r="193" spans="1:6">
      <c r="A193" s="7"/>
      <c r="B193" s="7"/>
      <c r="C193" s="5"/>
      <c r="D193" s="5"/>
      <c r="E193" s="5"/>
      <c r="F193" s="7"/>
    </row>
    <row r="194" spans="1:6">
      <c r="A194" s="7"/>
      <c r="B194" s="7"/>
      <c r="C194" s="5"/>
      <c r="D194" s="5"/>
      <c r="E194" s="5"/>
      <c r="F194" s="7"/>
    </row>
    <row r="195" spans="1:6">
      <c r="A195" s="7"/>
      <c r="B195" s="7"/>
      <c r="C195" s="5"/>
      <c r="D195" s="5"/>
      <c r="E195" s="5"/>
      <c r="F195" s="7"/>
    </row>
    <row r="196" spans="1:6">
      <c r="A196" s="7"/>
      <c r="B196" s="7"/>
      <c r="C196" s="5"/>
      <c r="D196" s="5"/>
      <c r="E196" s="5"/>
      <c r="F196" s="5"/>
    </row>
    <row r="197" spans="1:6">
      <c r="A197" s="7"/>
      <c r="B197" s="7"/>
      <c r="C197" s="5"/>
      <c r="D197" s="5"/>
      <c r="E197" s="5"/>
      <c r="F197" s="5"/>
    </row>
    <row r="198" spans="1:6">
      <c r="A198" s="7"/>
      <c r="B198" s="7"/>
      <c r="C198" s="5"/>
      <c r="D198" s="5"/>
      <c r="E198" s="5"/>
      <c r="F198" s="5"/>
    </row>
    <row r="199" spans="1:6">
      <c r="A199" s="7"/>
      <c r="B199" s="7"/>
      <c r="C199" s="5"/>
      <c r="D199" s="5"/>
      <c r="E199" s="5"/>
      <c r="F199" s="5"/>
    </row>
    <row r="200" spans="1:6">
      <c r="A200" s="7"/>
      <c r="B200" s="7"/>
      <c r="C200" s="5"/>
      <c r="D200" s="5"/>
      <c r="E200" s="5"/>
      <c r="F200" s="5"/>
    </row>
    <row r="201" spans="1:6">
      <c r="A201" s="7"/>
      <c r="B201" s="7"/>
      <c r="C201" s="5"/>
      <c r="D201" s="5"/>
      <c r="E201" s="5"/>
      <c r="F201" s="5"/>
    </row>
    <row r="202" spans="1:6">
      <c r="A202" s="7"/>
      <c r="B202" s="7"/>
      <c r="C202" s="5"/>
      <c r="D202" s="5"/>
      <c r="E202" s="5"/>
      <c r="F202" s="5"/>
    </row>
    <row r="203" spans="1:6">
      <c r="A203" s="7"/>
      <c r="B203" s="7"/>
      <c r="C203" s="5"/>
      <c r="D203" s="5"/>
      <c r="E203" s="5"/>
      <c r="F203" s="5"/>
    </row>
    <row r="204" spans="1:6">
      <c r="A204" s="7"/>
      <c r="B204" s="7"/>
      <c r="C204" s="5"/>
      <c r="D204" s="5"/>
      <c r="E204" s="5"/>
      <c r="F204" s="5"/>
    </row>
    <row r="205" spans="1:6">
      <c r="A205" s="7"/>
      <c r="B205" s="7"/>
      <c r="C205" s="5"/>
      <c r="D205" s="5"/>
      <c r="E205" s="5"/>
      <c r="F205" s="5"/>
    </row>
    <row r="206" spans="1:6">
      <c r="A206" s="7"/>
      <c r="B206" s="7"/>
      <c r="C206" s="5"/>
      <c r="D206" s="5"/>
      <c r="E206" s="5"/>
      <c r="F206" s="5"/>
    </row>
    <row r="207" spans="1:6">
      <c r="A207" s="7"/>
      <c r="B207" s="7"/>
      <c r="C207" s="5"/>
      <c r="D207" s="5"/>
      <c r="E207" s="5"/>
      <c r="F207" s="5"/>
    </row>
    <row r="208" spans="1:6">
      <c r="A208" s="7"/>
      <c r="B208" s="7"/>
      <c r="C208" s="5"/>
      <c r="D208" s="5"/>
      <c r="E208" s="5"/>
      <c r="F208" s="5"/>
    </row>
    <row r="209" spans="1:6">
      <c r="A209" s="7"/>
      <c r="B209" s="7"/>
      <c r="C209" s="5"/>
      <c r="D209" s="5"/>
      <c r="E209" s="5"/>
      <c r="F209" s="5"/>
    </row>
    <row r="210" spans="1:6">
      <c r="A210" s="7"/>
      <c r="B210" s="7"/>
      <c r="C210" s="5"/>
      <c r="D210" s="5"/>
      <c r="E210" s="5"/>
      <c r="F210" s="5"/>
    </row>
    <row r="211" spans="1:6">
      <c r="A211" s="7"/>
      <c r="B211" s="7"/>
      <c r="C211" s="5"/>
      <c r="D211" s="5"/>
      <c r="E211" s="5"/>
      <c r="F211" s="5"/>
    </row>
    <row r="212" spans="1:6">
      <c r="A212" s="7"/>
      <c r="B212" s="7"/>
      <c r="C212" s="5"/>
      <c r="D212" s="5"/>
      <c r="E212" s="5"/>
      <c r="F212" s="5"/>
    </row>
    <row r="213" spans="1:6">
      <c r="A213" s="7"/>
      <c r="B213" s="7"/>
      <c r="C213" s="5"/>
      <c r="D213" s="5"/>
      <c r="E213" s="5"/>
      <c r="F213" s="5"/>
    </row>
    <row r="214" spans="1:6">
      <c r="A214" s="7"/>
      <c r="B214" s="7"/>
      <c r="C214" s="5"/>
      <c r="D214" s="5"/>
      <c r="E214" s="5"/>
      <c r="F214" s="5"/>
    </row>
    <row r="215" spans="1:6">
      <c r="A215" s="7"/>
      <c r="B215" s="7"/>
      <c r="C215" s="5"/>
      <c r="D215" s="5"/>
      <c r="E215" s="5"/>
      <c r="F215" s="5"/>
    </row>
    <row r="216" spans="1:6">
      <c r="A216" s="7"/>
      <c r="B216" s="7"/>
      <c r="C216" s="5"/>
      <c r="D216" s="5"/>
      <c r="E216" s="5"/>
      <c r="F216" s="5"/>
    </row>
    <row r="217" spans="1:6">
      <c r="A217" s="7"/>
      <c r="B217" s="7"/>
      <c r="C217" s="5"/>
      <c r="D217" s="5"/>
      <c r="E217" s="5"/>
      <c r="F217" s="5"/>
    </row>
    <row r="218" spans="1:6">
      <c r="A218" s="7"/>
      <c r="B218" s="7"/>
      <c r="C218" s="5"/>
      <c r="D218" s="5"/>
      <c r="E218" s="5"/>
      <c r="F218" s="5"/>
    </row>
    <row r="219" spans="1:6">
      <c r="A219" s="7"/>
      <c r="B219" s="7"/>
      <c r="C219" s="5"/>
      <c r="D219" s="5"/>
      <c r="E219" s="5"/>
      <c r="F219" s="5"/>
    </row>
    <row r="220" spans="1:6">
      <c r="A220" s="7"/>
      <c r="B220" s="7"/>
      <c r="C220" s="5"/>
      <c r="D220" s="5"/>
      <c r="E220" s="5"/>
      <c r="F220" s="5"/>
    </row>
    <row r="221" spans="1:6">
      <c r="A221" s="7"/>
      <c r="B221" s="7"/>
      <c r="C221" s="5"/>
      <c r="D221" s="5"/>
      <c r="E221" s="5"/>
      <c r="F221" s="5"/>
    </row>
    <row r="222" spans="1:6">
      <c r="A222" s="7"/>
      <c r="B222" s="7"/>
      <c r="C222" s="5"/>
      <c r="D222" s="5"/>
      <c r="E222" s="5"/>
      <c r="F222" s="5"/>
    </row>
    <row r="223" spans="1:6">
      <c r="A223" s="7"/>
      <c r="B223" s="7"/>
      <c r="C223" s="5"/>
      <c r="D223" s="5"/>
      <c r="E223" s="5"/>
      <c r="F223" s="5"/>
    </row>
    <row r="224" spans="1:6">
      <c r="A224" s="7"/>
      <c r="B224" s="7"/>
      <c r="C224" s="5"/>
      <c r="D224" s="5"/>
      <c r="E224" s="5"/>
      <c r="F224" s="5"/>
    </row>
    <row r="225" spans="1:6">
      <c r="A225" s="7"/>
      <c r="B225" s="7"/>
      <c r="C225" s="5"/>
      <c r="D225" s="5"/>
      <c r="E225" s="5"/>
      <c r="F225" s="5"/>
    </row>
    <row r="226" spans="1:6">
      <c r="A226" s="7"/>
      <c r="B226" s="7"/>
      <c r="C226" s="5"/>
      <c r="D226" s="5"/>
      <c r="E226" s="5"/>
      <c r="F226" s="5"/>
    </row>
    <row r="227" spans="1:6">
      <c r="A227" s="7"/>
      <c r="B227" s="7"/>
      <c r="C227" s="5"/>
      <c r="D227" s="5"/>
      <c r="E227" s="5"/>
      <c r="F227" s="5"/>
    </row>
    <row r="228" spans="1:6">
      <c r="A228" s="7"/>
      <c r="B228" s="7"/>
      <c r="C228" s="5"/>
      <c r="D228" s="5"/>
      <c r="E228" s="5"/>
      <c r="F228" s="5"/>
    </row>
    <row r="229" spans="1:6">
      <c r="A229" s="7"/>
      <c r="B229" s="7"/>
      <c r="C229" s="5"/>
      <c r="D229" s="5"/>
      <c r="E229" s="5"/>
      <c r="F229" s="5"/>
    </row>
    <row r="230" spans="1:6">
      <c r="A230" s="7"/>
      <c r="B230" s="7"/>
      <c r="C230" s="5"/>
      <c r="D230" s="5"/>
      <c r="E230" s="5"/>
      <c r="F230" s="5"/>
    </row>
    <row r="231" spans="1:6">
      <c r="A231" s="7"/>
      <c r="B231" s="7"/>
      <c r="C231" s="5"/>
      <c r="D231" s="5"/>
      <c r="E231" s="5"/>
      <c r="F231" s="5"/>
    </row>
    <row r="232" spans="1:6">
      <c r="A232" s="7"/>
      <c r="B232" s="7"/>
      <c r="C232" s="5"/>
      <c r="D232" s="5"/>
      <c r="E232" s="5"/>
      <c r="F232" s="5"/>
    </row>
    <row r="233" spans="1:6">
      <c r="A233" s="7"/>
      <c r="B233" s="7"/>
      <c r="C233" s="5"/>
      <c r="D233" s="5"/>
      <c r="E233" s="5"/>
      <c r="F233" s="5"/>
    </row>
    <row r="234" spans="1:6">
      <c r="A234" s="7"/>
      <c r="B234" s="7"/>
      <c r="C234" s="5"/>
      <c r="D234" s="5"/>
      <c r="E234" s="5"/>
      <c r="F234" s="5"/>
    </row>
    <row r="235" spans="1:6">
      <c r="A235" s="7"/>
      <c r="B235" s="7"/>
      <c r="C235" s="5"/>
      <c r="D235" s="5"/>
      <c r="E235" s="5"/>
      <c r="F235" s="5"/>
    </row>
    <row r="236" spans="1:6">
      <c r="A236" s="7"/>
      <c r="B236" s="7"/>
      <c r="C236" s="5"/>
      <c r="D236" s="5"/>
      <c r="E236" s="5"/>
      <c r="F236" s="5"/>
    </row>
    <row r="237" spans="1:6">
      <c r="A237" s="7"/>
      <c r="B237" s="7"/>
      <c r="C237" s="5"/>
      <c r="D237" s="5"/>
      <c r="E237" s="5"/>
      <c r="F237" s="5"/>
    </row>
    <row r="238" spans="1:6">
      <c r="A238" s="7"/>
      <c r="B238" s="7"/>
      <c r="C238" s="5"/>
      <c r="D238" s="5"/>
      <c r="E238" s="5"/>
      <c r="F238" s="5"/>
    </row>
    <row r="239" spans="1:6">
      <c r="A239" s="7"/>
      <c r="B239" s="7"/>
      <c r="C239" s="5"/>
      <c r="D239" s="5"/>
      <c r="E239" s="5"/>
      <c r="F239" s="5"/>
    </row>
    <row r="240" spans="1:6">
      <c r="A240" s="7"/>
      <c r="B240" s="7"/>
      <c r="C240" s="5"/>
      <c r="D240" s="5"/>
      <c r="E240" s="5"/>
      <c r="F240" s="5"/>
    </row>
    <row r="241" spans="1:6">
      <c r="A241" s="7"/>
      <c r="B241" s="7"/>
      <c r="C241" s="5"/>
      <c r="D241" s="5"/>
      <c r="E241" s="5"/>
      <c r="F241" s="5"/>
    </row>
    <row r="242" spans="1:6">
      <c r="A242" s="7"/>
      <c r="B242" s="7"/>
      <c r="C242" s="5"/>
      <c r="D242" s="5"/>
      <c r="E242" s="5"/>
      <c r="F242" s="5"/>
    </row>
    <row r="243" spans="1:6">
      <c r="A243" s="7"/>
      <c r="B243" s="7"/>
      <c r="C243" s="5"/>
      <c r="D243" s="5"/>
      <c r="E243" s="5"/>
      <c r="F243" s="5"/>
    </row>
  </sheetData>
  <mergeCells count="11">
    <mergeCell ref="A38:F38"/>
    <mergeCell ref="A136:B136"/>
    <mergeCell ref="E2:F2"/>
    <mergeCell ref="A47:F47"/>
    <mergeCell ref="A95:F95"/>
    <mergeCell ref="A46:F46"/>
    <mergeCell ref="E4:F4"/>
    <mergeCell ref="A9:F9"/>
    <mergeCell ref="A5:F5"/>
    <mergeCell ref="A6:F6"/>
    <mergeCell ref="A10:F10"/>
  </mergeCells>
  <phoneticPr fontId="0" type="noConversion"/>
  <printOptions horizontalCentered="1"/>
  <pageMargins left="0.39370078740157483" right="0.19685039370078741" top="0.19685039370078741" bottom="0.19685039370078741" header="0.51181102362204722" footer="0"/>
  <pageSetup paperSize="9" scale="67" fitToHeight="5" orientation="portrait" blackAndWhite="1" r:id="rId1"/>
  <headerFooter alignWithMargins="0"/>
  <rowBreaks count="1" manualBreakCount="1">
    <brk id="2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 1</vt:lpstr>
      <vt:lpstr>'дод 1'!Область_печати</vt:lpstr>
    </vt:vector>
  </TitlesOfParts>
  <Company>OFU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</dc:creator>
  <cp:lastModifiedBy>777</cp:lastModifiedBy>
  <cp:lastPrinted>2020-02-13T07:45:50Z</cp:lastPrinted>
  <dcterms:created xsi:type="dcterms:W3CDTF">2002-04-09T08:55:05Z</dcterms:created>
  <dcterms:modified xsi:type="dcterms:W3CDTF">2020-03-05T07:19:37Z</dcterms:modified>
</cp:coreProperties>
</file>